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495" windowHeight="11325" tabRatio="889" activeTab="3"/>
  </bookViews>
  <sheets>
    <sheet name="0 lapas" sheetId="1" r:id="rId1"/>
    <sheet name="1 lapas" sheetId="2" r:id="rId2"/>
    <sheet name="2 lapas" sheetId="3" r:id="rId3"/>
    <sheet name="3 lapas" sheetId="4" r:id="rId4"/>
    <sheet name="4 lapas" sheetId="5" r:id="rId5"/>
    <sheet name="5 lapas" sheetId="6" r:id="rId6"/>
    <sheet name="6 lapas" sheetId="7" r:id="rId7"/>
    <sheet name="7 lapas" sheetId="8" r:id="rId8"/>
    <sheet name="8 lapas" sheetId="9" r:id="rId9"/>
  </sheets>
  <definedNames/>
  <calcPr fullCalcOnLoad="1"/>
</workbook>
</file>

<file path=xl/comments9.xml><?xml version="1.0" encoding="utf-8"?>
<comments xmlns="http://schemas.openxmlformats.org/spreadsheetml/2006/main">
  <authors>
    <author>Kamilė Sabaliauskaitė</author>
  </authors>
  <commentList>
    <comment ref="M5" authorId="0">
      <text>
        <r>
          <rPr>
            <b/>
            <sz val="9"/>
            <rFont val="Tahoma"/>
            <family val="2"/>
          </rPr>
          <t>Akmenės r. - 161,33 Lt
Joniškio r. - 134,62 Lt
Kelmės r. - 168,1 Lt
Mažeikių r. - 215,02 Lt
Pakruojo r. - 159,86 Lt
Plungės r. - 259,69 Lt
Radviliškio r. - 171,74 Lt
Rietavo r. - 190,52 Lt
Šiaulių m. - 98,25 Lt
Šiaulių r. - 140,02 Lt
Telšių r. - 206,96 Lt
Vidurkis - 176,1 Lt</t>
        </r>
      </text>
    </comment>
    <comment ref="M6" authorId="0">
      <text>
        <r>
          <rPr>
            <b/>
            <sz val="9"/>
            <rFont val="Tahoma"/>
            <family val="2"/>
          </rPr>
          <t>Akmenės r. - 70,67 Lt
Joniškio r. - 74,38 Lt
Kelmės r. - 65,9 Lt
Mažeikių r. - 83,8 Lt
Pakruojo r. - 70,14 Lt
Plungės r. - 93,32 Lt
Radviliškio r. - 72,26 Lt
Rietavo r. - 74,29 Lt
Šiaulių m. - 87,75 Lt
Šiaulių r. - 81,8 Lt
Telšių r. - 74,29 Lt
Vidurkis - 77,07 Lt</t>
        </r>
      </text>
    </comment>
    <comment ref="O5" authorId="0">
      <text>
        <r>
          <rPr>
            <b/>
            <sz val="9"/>
            <rFont val="Tahoma"/>
            <family val="2"/>
          </rPr>
          <t xml:space="preserve">Anykščiai - 149,02 Lt
Molėtai - 64,24 Lt
Zarasai - 200,1 Lt
Visagainas - 374,47 Lt
Ignalina - 184,64 Lt
Utena - ND
Vidurkis - 194,5 Lt
</t>
        </r>
      </text>
    </comment>
    <comment ref="O6" authorId="0">
      <text>
        <r>
          <rPr>
            <b/>
            <sz val="9"/>
            <rFont val="Tahoma"/>
            <family val="2"/>
          </rPr>
          <t>Anykščiai - 112,16 Lt
Molėtai - 94,7 Lt
Zarasai - ND
Utena - ND
Visaginas - 70,2 Lt
Ignalina - 101,76 Lt
Vidurkis - 94,7 Lt</t>
        </r>
      </text>
    </comment>
    <comment ref="E5" authorId="0">
      <text>
        <r>
          <rPr>
            <b/>
            <sz val="9"/>
            <rFont val="Tahoma"/>
            <family val="2"/>
          </rPr>
          <t>Jonavos r. - 203,19 Lt
Jurbarko r. - 224 Lt
Kaišiadorių r. - 183,37 Lt
Kauno m. - 200,85 Lt
Kauno r. - 184,29 Lt
Kėdainių r. - 130,59 Lt
Raseinių r. - 181,56 Lt
Vidurkis - 186,9 Lt</t>
        </r>
      </text>
    </comment>
    <comment ref="E6" authorId="0">
      <text>
        <r>
          <rPr>
            <b/>
            <sz val="9"/>
            <rFont val="Tahoma"/>
            <family val="2"/>
          </rPr>
          <t>Jonavos r. - 59,41 Lt
Jurbarko r. - 75,22 Lt
Kaišiadorių r. - 49,1 Lt
Kauno m. - 49,1 Lt
Kauno r. - 59,41 Lt
Kėdainių r. - 59,41 Lt
Raseinių r. - 59,41 Lt
Vidurkis - 58,72 Lt</t>
        </r>
      </text>
    </comment>
    <comment ref="I7" authorId="0">
      <text>
        <r>
          <rPr>
            <b/>
            <sz val="9"/>
            <rFont val="Tahoma"/>
            <family val="2"/>
          </rPr>
          <t>Kalvarijos - 19,99 Lt
Kazlų Rūdos - 19,09 Lt
Marijampolės - 18,9 Lt
Šakių r. - 15,83 Lt
Vilkaviškio r. - 19,01 Lt
Vidurkis - 18,56 Lt</t>
        </r>
      </text>
    </comment>
    <comment ref="I8" authorId="0">
      <text>
        <r>
          <rPr>
            <b/>
            <sz val="9"/>
            <rFont val="Tahoma"/>
            <family val="2"/>
          </rPr>
          <t>Kalvarijos - 14,86 Lt
Kazlų Rūdos - 15,59 Lt
Marijampolės - 24,04 Lt
Šakių r. - 9,59 Lt
Vilkaviškio r. - 14,82 Lt
Vidurkis - 15,78 Lt</t>
        </r>
      </text>
    </comment>
    <comment ref="I9" authorId="0">
      <text>
        <r>
          <rPr>
            <b/>
            <sz val="9"/>
            <rFont val="Tahoma"/>
            <family val="2"/>
          </rPr>
          <t>Kalvarijos -  25,13 Lt
Kazlų Rūdos - 22,59 Lt
Marijampolės - 13,76 Lt
Šakių r. - 20,08 Lt
Vilkaviškio r. - 23,21 Lt
Vidurkis - 21,35 Lt</t>
        </r>
      </text>
    </comment>
    <comment ref="I10" authorId="0">
      <text>
        <r>
          <rPr>
            <b/>
            <sz val="9"/>
            <rFont val="Tahoma"/>
            <family val="2"/>
          </rPr>
          <t>Kalvarijos - 8,17 Lt
Kazlų Rūdos - 8,51 Lt
Marijampolės - 7,69 Lt
Šakių r. - 6,4 Lt
Vilkaviškio r. - 6,87 Lt
Vidurkis - 7,53 Lt</t>
        </r>
      </text>
    </comment>
    <comment ref="I11" authorId="0">
      <text>
        <r>
          <rPr>
            <b/>
            <sz val="9"/>
            <rFont val="Tahoma"/>
            <family val="2"/>
          </rPr>
          <t>Kalvarijos - 6,07 Lt
Kazlų Rūdos - 6,95 Lt
Marijampolės - 9,78 Lt
Šakių r. - 3,88 Lt
Vilkaviškio r. - 5,35 Lt
Vidurkis - 6,4 Lt</t>
        </r>
      </text>
    </comment>
    <comment ref="I12" authorId="0">
      <text>
        <r>
          <rPr>
            <b/>
            <sz val="9"/>
            <rFont val="Tahoma"/>
            <family val="2"/>
          </rPr>
          <t>Kalvarijos - 10,27 Lt
Kazlų Rūdos - 10,07 Lt
Marijampolės - 5,6 Lt
Šakių r. - 8,92 Lt
Vilkaviškio r. - 8,39 Lt
Vidurkis - 18,56 Lt</t>
        </r>
      </text>
    </comment>
    <comment ref="E7" authorId="0">
      <text>
        <r>
          <rPr>
            <b/>
            <sz val="9"/>
            <rFont val="Tahoma"/>
            <family val="2"/>
          </rPr>
          <t>Jonavos r. - 8,98 Lt
Jurbarko r. - 10,38 Lt
Kaišiadorių r. - 12,9 Lt
Kauno m. - 12,44 Lt
Kauno r. - 11,56 Lt
Kėdainių r. - 8,25 Lt
Raseinių r. - 8,63 Lt
Vidurkis - 10,45 Lt</t>
        </r>
      </text>
    </comment>
    <comment ref="E8" authorId="0">
      <text>
        <r>
          <rPr>
            <b/>
            <sz val="9"/>
            <rFont val="Tahoma"/>
            <family val="2"/>
          </rPr>
          <t>Jonavos r. - 9,37 Lt
Jurbarko r. - 10,42 Lt
Kaišiadorių r. - 11,28 Lt
Kauno m. - 11,31 Lt
Kauno r. - 14,48 Lt
Kėdainių r. - 10,61 Lt
Raseinių r. - 8,63 Lt
Vidurkis - 10,92 Lt</t>
        </r>
      </text>
    </comment>
    <comment ref="E9" authorId="0">
      <text>
        <r>
          <rPr>
            <b/>
            <sz val="9"/>
            <rFont val="Tahoma"/>
            <family val="2"/>
          </rPr>
          <t>Jonavos r. - 8,07 Lt
Jurbarko r. - 9,87 Lt
Kaišiadorių r. - 11,61 Lt
Kauno m. - 13,57 Lt
Kauno r. - 8,64 Lt
Kėdainių r. - 10,61 Lt
Raseinių r. - 8,33 Lt
Vidurkis - 10 Lt</t>
        </r>
      </text>
    </comment>
    <comment ref="E10" authorId="0">
      <text>
        <r>
          <rPr>
            <b/>
            <sz val="9"/>
            <rFont val="Tahoma"/>
            <family val="2"/>
          </rPr>
          <t>Jonavos r. - 3,2 Lt
Jurbarko r. - 4,86 Lt
Kaišiadorių r. - 4,3 Lt
Kauno m. - 5,19 Lt
Kauno r. - 3,92 Lt
Kėdainių r. - 3,44 Lt
Raseinių r. - 4,58 Lt
Vidurkis - 4,21 Lt</t>
        </r>
      </text>
    </comment>
    <comment ref="E11" authorId="0">
      <text>
        <r>
          <rPr>
            <b/>
            <sz val="9"/>
            <rFont val="Tahoma"/>
            <family val="2"/>
          </rPr>
          <t>Jonavos r. - 3,63 Lt
Jurbarko r. - 4,88 Lt
Kaišiadorių r. - 3,76 Lt
Kauno m. - 5,46 Lt
Kauno r. - 4,91 Lt
Kėdainių r. - 4,42 Lt
Raseinių r. - 4,58 Lt
Vidurkis - 4,54 Lt</t>
        </r>
        <r>
          <rPr>
            <sz val="9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9"/>
            <rFont val="Tahoma"/>
            <family val="2"/>
          </rPr>
          <t>Jonavos r. - 2,18 Lt
Jurbarko r. - 4,63 Lt
Kaišiadorių r. - 4,3 Lt
Kauno m. - 4,93 Lt
Kauno r. - 2,93 Lt
Kėdainių r. - 4,42 Lt
Raseinių r. - 4,58 Lt
Vidurkis - 3,93 Lt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<sst xmlns="http://schemas.openxmlformats.org/spreadsheetml/2006/main" count="2351" uniqueCount="951">
  <si>
    <t>Savivaldybė</t>
  </si>
  <si>
    <t xml:space="preserve">Įregistruotų ūkio subjektų skaičius, vnt. </t>
  </si>
  <si>
    <t>Paslaugos teikimas ūkio subjektams</t>
  </si>
  <si>
    <t>Savivaldybės teritorijoje</t>
  </si>
  <si>
    <t>Ūkio subjektų skaičius,  vnt.</t>
  </si>
  <si>
    <t>Ūkio subjektų skaičius,  %</t>
  </si>
  <si>
    <t>Nekilnojamojo turto objektų savininkų (fiziniai asmenys), kuriems teikiama paslauga, skaičius, %</t>
  </si>
  <si>
    <t>Nekilnojamojo turto objektų savininkų (juridiniai asmenys), kuriems teikiama paslauga skaičius, %</t>
  </si>
  <si>
    <t>IŠ VISO</t>
  </si>
  <si>
    <t>Daugiabučių gyvenamųjų namų butų savininkai</t>
  </si>
  <si>
    <t>Vieno ir dviejų butų gyvenamųjų namų butų savininkai</t>
  </si>
  <si>
    <t>Sodininkų bendrijų nariai</t>
  </si>
  <si>
    <t>Garažų bendrijų nariai</t>
  </si>
  <si>
    <t>Iš viso</t>
  </si>
  <si>
    <t>Kiekis, surinktas konteineriuose, t</t>
  </si>
  <si>
    <t>Kiekis, surinktas
didelių gabaritų atliekų
surinkimo aikštelėse, t</t>
  </si>
  <si>
    <t>Kiekis, surinktas
apvažiuojant atliekų turėtojus (maišai, betaris surinkimas), t</t>
  </si>
  <si>
    <t>Iš viso, t</t>
  </si>
  <si>
    <t>Kiekis, surinktas
kitomis priemonėmis
(papildančios sistemos, kita), t</t>
  </si>
  <si>
    <t>Savivaldybės biudžeto lėšos</t>
  </si>
  <si>
    <t>INFORMACIJA APIE BEŠEIMININKES ATLIEKAS</t>
  </si>
  <si>
    <t>Bešeimininkių atliekų tvarkymo finansavimo šaltiniai</t>
  </si>
  <si>
    <t>Skirta lėšų, Lt</t>
  </si>
  <si>
    <t>Organizacijos su kuriomis savivaldybė bendradarbiavo tvarkant bešeimininkes atliekas</t>
  </si>
  <si>
    <t>DGASA</t>
  </si>
  <si>
    <t>APP</t>
  </si>
  <si>
    <t>KONTEINERIŲ AIKŠTELIŲ, SKIRTŲ ANTRINĖMS ŽALIAVOMS SURINKTI, SKAIČIUS</t>
  </si>
  <si>
    <t xml:space="preserve">Savivaldybė
</t>
  </si>
  <si>
    <t>Gyventojų skaičius pagal deklaruotą gyvenamąją vietą</t>
  </si>
  <si>
    <t>Antrinių žaliavų konteinerių aikštelės, vnt.</t>
  </si>
  <si>
    <t>Gyventojų skaičius, kuriems tenka viena antrinių žaliavų konteinerių aikštelė, vnt.</t>
  </si>
  <si>
    <t>Trūkstamų aikštelių skaičius, vnt.</t>
  </si>
  <si>
    <t xml:space="preserve">Sodų bendrijų skaičius, vnt. </t>
  </si>
  <si>
    <t>Antrinių žaliavų konteinerių aikštelės sodų bendrijose, vnt.</t>
  </si>
  <si>
    <t>Trūkstamų aikštelių skaičius sodų bendrijose, vnt.</t>
  </si>
  <si>
    <t xml:space="preserve">Garažų bendrijų skaičius, vnt. </t>
  </si>
  <si>
    <t>Antrinių žaliavų konteinerių aikštelės garažų bendrijose, vnt.</t>
  </si>
  <si>
    <t>Trūkstamas  aikštelių skaičius garažų bendrijose, vnt.</t>
  </si>
  <si>
    <t xml:space="preserve">INFORMACIJA APIE KONTEINERIUS, SKIRTUS ANTRINĖMS ŽALIAVOMS SURINKTI </t>
  </si>
  <si>
    <t>Antrinių žaliavų konteineriai stiklui, vnt.</t>
  </si>
  <si>
    <t>Antrinių žaliavų konteineriai plastikui, vnt.</t>
  </si>
  <si>
    <t>Antrinių žaliavų konteineriai popieriui, vnt.</t>
  </si>
  <si>
    <t>Iš kokių lėšų konteineriai įsigyti ir kiek vienetų</t>
  </si>
  <si>
    <t>ES paramos
lėšos</t>
  </si>
  <si>
    <t>Savivaldybės lėšos</t>
  </si>
  <si>
    <t>Atliekų tvarkytojų nuosavybė</t>
  </si>
  <si>
    <t>Kitos
(pvz., gamintojai ir (ar)
importuotojai)</t>
  </si>
  <si>
    <t>Turimi</t>
  </si>
  <si>
    <t>Naudojami</t>
  </si>
  <si>
    <t>Trūkstami</t>
  </si>
  <si>
    <t>stiklui</t>
  </si>
  <si>
    <t>plastikui</t>
  </si>
  <si>
    <t>popieriui</t>
  </si>
  <si>
    <t>KOMUNALINES ATLIEKAS SURENKANČIOS ĮMONĖS</t>
  </si>
  <si>
    <t>Atliekų tvarkytojo pavadinimas</t>
  </si>
  <si>
    <t>Vykdoma veikla</t>
  </si>
  <si>
    <t>Mišrių komunalinių atliekų surinkimas</t>
  </si>
  <si>
    <t>Buityje susidarančių pavojingų atliekų surinkimas</t>
  </si>
  <si>
    <t>Biologiškai  skaidžių atliekų surinkimas</t>
  </si>
  <si>
    <t>Popieriaus surinkimas</t>
  </si>
  <si>
    <t>Stiklo surinkimas</t>
  </si>
  <si>
    <t>Plastiko surinkimas</t>
  </si>
  <si>
    <t>Didžiųjų atliekų surinkimas</t>
  </si>
  <si>
    <t>Statybos ir griovimo atliekų surinkimas</t>
  </si>
  <si>
    <t>EEĮ atliekų surinkimas</t>
  </si>
  <si>
    <t>Miestuose daugiau 100000 gyv.</t>
  </si>
  <si>
    <t>Miestuose nuo 50000 iki 100000
gyv.</t>
  </si>
  <si>
    <t>Miestuose nuo 3000 iki 50000 gyv.</t>
  </si>
  <si>
    <t>Miesteliuose nuo 500 iki 3000 gyv.</t>
  </si>
  <si>
    <t>Miesteliuose mažiau nei 500 gyv.</t>
  </si>
  <si>
    <t xml:space="preserve"> VEIKIANČIOS DIDELIŲ GABARITŲ ATLIEKŲ SURINKIMO AIKŠTELĖS (DGASA) IR ATLIEKŲ PRIĖMIMO PUNKTAI (APP)</t>
  </si>
  <si>
    <t>Mišrios komunalinės atliekos</t>
  </si>
  <si>
    <t>Pavojingos  atliekos</t>
  </si>
  <si>
    <t>Biologiškai skaidžios atliekos</t>
  </si>
  <si>
    <t>Popieriaus atliekos</t>
  </si>
  <si>
    <t>Stiklo atliekos</t>
  </si>
  <si>
    <t>Plastiko atliekos</t>
  </si>
  <si>
    <t>Didžiosios atliekos</t>
  </si>
  <si>
    <t>Statybos ir griovimo atliekos</t>
  </si>
  <si>
    <t>EEĮ atliekos</t>
  </si>
  <si>
    <t>Padangų atliekos</t>
  </si>
  <si>
    <t>Aikštelės</t>
  </si>
  <si>
    <t>darbo laikas</t>
  </si>
  <si>
    <t>adresas, telefonas</t>
  </si>
  <si>
    <t>Padangų atliekų surinkimas</t>
  </si>
  <si>
    <t>Ar įrengtų aikštelių skaičius savivaldybėje atitinka VSATP reikalavimus? (taip – 1, ne – 0)</t>
  </si>
  <si>
    <t>1 DGASA sav. teritorijoje</t>
  </si>
  <si>
    <t>20__m. planuoti gauti (iš AM ar kt. šaltinių)</t>
  </si>
  <si>
    <t>20__ m. planuoti gauti (iš AM ar kt. šaltinių)</t>
  </si>
  <si>
    <t>Turi / neturi        sutartį (-ies) su savivaldybe, (jei sutartis yra – 1, nėra – 0)</t>
  </si>
  <si>
    <t>Alytaus m.</t>
  </si>
  <si>
    <t>Birštono</t>
  </si>
  <si>
    <t>Druskininkų</t>
  </si>
  <si>
    <t>Lazdijų</t>
  </si>
  <si>
    <t>Varėnos</t>
  </si>
  <si>
    <t>Sutvarkyta aplinkos tvarkymo talkų metu</t>
  </si>
  <si>
    <t>UAB " Ekonovus"</t>
  </si>
  <si>
    <t>savivaldybės buiudžetas</t>
  </si>
  <si>
    <t>UAB " Druskininkų komunalinis ūkis", Druskininkų sav. Paslaugų ūkis</t>
  </si>
  <si>
    <t>Alytaus m. savivald. Biudžeto lėšos, Aplinkos apsaugos rėmimo programa</t>
  </si>
  <si>
    <t>nėra</t>
  </si>
  <si>
    <t>VŠĮ " Mes darom", UAB " Melioracija", UAB " ARATC; UAB " Komunalinių įmonių kombinatas"</t>
  </si>
  <si>
    <t>VIEŠOSIOS KOMUNALINIŲ ATLIEKŲ TVARKYMO PASLAUGOS PLĖTROS  UŽDUOČIŲ VYKDYMAS</t>
  </si>
  <si>
    <t>Lazdijų r.</t>
  </si>
  <si>
    <t>Varėnos r.</t>
  </si>
  <si>
    <t>Birštono r.</t>
  </si>
  <si>
    <t xml:space="preserve">Druskininkų </t>
  </si>
  <si>
    <t>Prienų r.</t>
  </si>
  <si>
    <r>
      <t>Paslaugos įdiegimas gyventojams,</t>
    </r>
    <r>
      <rPr>
        <b/>
        <sz val="10"/>
        <rFont val="Arial"/>
        <family val="2"/>
      </rPr>
      <t xml:space="preserve"> %</t>
    </r>
  </si>
  <si>
    <t>Alytaus r.</t>
  </si>
  <si>
    <t>Alytaus RAAD (7 savivaldybės)</t>
  </si>
  <si>
    <t xml:space="preserve"> - </t>
  </si>
  <si>
    <t xml:space="preserve"> -</t>
  </si>
  <si>
    <t>Kauno RAAD (7 savivaldybės)</t>
  </si>
  <si>
    <t>Jonavos r.</t>
  </si>
  <si>
    <t>Jurbarko r.</t>
  </si>
  <si>
    <t>Kaišiadorių r.</t>
  </si>
  <si>
    <t>Kauno m.</t>
  </si>
  <si>
    <t>Kauno r.</t>
  </si>
  <si>
    <t>Kėdainių r.</t>
  </si>
  <si>
    <t>Raseinių r.</t>
  </si>
  <si>
    <t>Klaipėdos RAAD (10 savivaldybių)</t>
  </si>
  <si>
    <t>Klaipėdos m.</t>
  </si>
  <si>
    <t>Klaipėdos r.</t>
  </si>
  <si>
    <t>Kretingos r.</t>
  </si>
  <si>
    <t>Neringos sav.</t>
  </si>
  <si>
    <t>Pagėgių sav.</t>
  </si>
  <si>
    <t>Palangos m.</t>
  </si>
  <si>
    <t>Skuodo r.</t>
  </si>
  <si>
    <t>Šilalės r.</t>
  </si>
  <si>
    <t>Šilutės r.</t>
  </si>
  <si>
    <t>Tauragės r.</t>
  </si>
  <si>
    <t>Panevėžio RAAD (6 savivaldybės)</t>
  </si>
  <si>
    <t>Biržų r.</t>
  </si>
  <si>
    <t>Kupiškio r.</t>
  </si>
  <si>
    <t>Panevėžio m.</t>
  </si>
  <si>
    <t>Panevėžio r.</t>
  </si>
  <si>
    <t>Pasvalio r.</t>
  </si>
  <si>
    <t>Rokiškio r.</t>
  </si>
  <si>
    <t>Akmenės r.</t>
  </si>
  <si>
    <t>Joniškio r.</t>
  </si>
  <si>
    <t>Kelmės r.</t>
  </si>
  <si>
    <t>Mažeikių r.</t>
  </si>
  <si>
    <t>Pakruojo r.</t>
  </si>
  <si>
    <t>Plungės r.</t>
  </si>
  <si>
    <t>Radviliškio r.</t>
  </si>
  <si>
    <t>Rietavo r.</t>
  </si>
  <si>
    <t>Šiaulių m.</t>
  </si>
  <si>
    <t>Šiaulių r.</t>
  </si>
  <si>
    <t>Telšių r.</t>
  </si>
  <si>
    <t>Šiaulių RAAD (11 savivaldybių)</t>
  </si>
  <si>
    <t>Anykščių</t>
  </si>
  <si>
    <t>Ignalinos</t>
  </si>
  <si>
    <t>Molėtų</t>
  </si>
  <si>
    <t>Utenos</t>
  </si>
  <si>
    <t>Visagino</t>
  </si>
  <si>
    <t>Zarasų</t>
  </si>
  <si>
    <t>Elektrėnų</t>
  </si>
  <si>
    <t>-</t>
  </si>
  <si>
    <t>Šalčininkų r.</t>
  </si>
  <si>
    <t>Širvintų r.</t>
  </si>
  <si>
    <t>Švenčionių r.</t>
  </si>
  <si>
    <t>Trakų r.</t>
  </si>
  <si>
    <t>Ukmergės r.</t>
  </si>
  <si>
    <t>Vilniaus m.</t>
  </si>
  <si>
    <t>Vilniaus r.</t>
  </si>
  <si>
    <t>Utenos RAAD (6 savivaldybės)</t>
  </si>
  <si>
    <t>Vilniaus RAAD (8 savivaldybės)</t>
  </si>
  <si>
    <t>Marijampolės RAAD (5 savivaldybės)</t>
  </si>
  <si>
    <t>Marijampolės</t>
  </si>
  <si>
    <t>Kalvarijos</t>
  </si>
  <si>
    <t>Kazlų Rūdos</t>
  </si>
  <si>
    <t>Šakių r.</t>
  </si>
  <si>
    <t>Vilkaviškio r.</t>
  </si>
  <si>
    <t>18575 / 100</t>
  </si>
  <si>
    <t>2563 / 89</t>
  </si>
  <si>
    <t>4842 / 90</t>
  </si>
  <si>
    <t>1932 / 93</t>
  </si>
  <si>
    <t>27933 / 97</t>
  </si>
  <si>
    <t>509 / 100</t>
  </si>
  <si>
    <t>28442 / 97</t>
  </si>
  <si>
    <t>5755 / 99</t>
  </si>
  <si>
    <t>7335 / 94</t>
  </si>
  <si>
    <t>518 / 100</t>
  </si>
  <si>
    <t>1230 / 100</t>
  </si>
  <si>
    <t>14838 / 97</t>
  </si>
  <si>
    <t>621 / 97</t>
  </si>
  <si>
    <t>15459 / 97</t>
  </si>
  <si>
    <t>5031 / 100</t>
  </si>
  <si>
    <t>8352 / 95</t>
  </si>
  <si>
    <t>1558 / 87</t>
  </si>
  <si>
    <t>1833 / 100</t>
  </si>
  <si>
    <t>16774 / 96</t>
  </si>
  <si>
    <t>375 / 68</t>
  </si>
  <si>
    <t>17149 / 95</t>
  </si>
  <si>
    <t>216075 / 99</t>
  </si>
  <si>
    <t>26988 / 98</t>
  </si>
  <si>
    <t>6300 / 95</t>
  </si>
  <si>
    <t>17000 / 85</t>
  </si>
  <si>
    <t>266363 / 98</t>
  </si>
  <si>
    <t>8009 / 83</t>
  </si>
  <si>
    <t>274372 / 97</t>
  </si>
  <si>
    <t>8118 / 98</t>
  </si>
  <si>
    <t>15495 / 95</t>
  </si>
  <si>
    <t>11750 / 73</t>
  </si>
  <si>
    <t>334 / 82</t>
  </si>
  <si>
    <t>35697 / 87</t>
  </si>
  <si>
    <t>406 / 97</t>
  </si>
  <si>
    <t>36103 / 87</t>
  </si>
  <si>
    <t>13889 / 100</t>
  </si>
  <si>
    <t>12206 / 100</t>
  </si>
  <si>
    <t>4740 / 100</t>
  </si>
  <si>
    <t>4326 / 100</t>
  </si>
  <si>
    <t>33375 / 100</t>
  </si>
  <si>
    <t>3046 / 100</t>
  </si>
  <si>
    <t>35987 / 100</t>
  </si>
  <si>
    <t>3883 / 100</t>
  </si>
  <si>
    <t>10865 / 100</t>
  </si>
  <si>
    <t>922 / 100</t>
  </si>
  <si>
    <t>260 / 93</t>
  </si>
  <si>
    <t>15930 / 100</t>
  </si>
  <si>
    <t>500 / 97</t>
  </si>
  <si>
    <t>16430 / 100</t>
  </si>
  <si>
    <t>ND</t>
  </si>
  <si>
    <t xml:space="preserve">VALSTYBINIO STRATEGINIO ATLIEKŲ TVARKYMO PLANO TIKSLO, DĖL KOMUNALINIŲ ATLIEKŲ PERDIRBIMO AR KITOKIO PANAUDOJIMO, ĮGYVENDINIMAS </t>
  </si>
  <si>
    <t xml:space="preserve">Susidarė bešeimininkių atliekų, t </t>
  </si>
  <si>
    <t>Alytaus apskrities priešgaisrinė gelbėjimo tarnyba</t>
  </si>
  <si>
    <t>savivaldybės aplinkos apsaugos special. programa</t>
  </si>
  <si>
    <t>UAB "Kauno švara"</t>
  </si>
  <si>
    <t>Lietuvos Respublikos Aplinkos ministerijos dotacijos</t>
  </si>
  <si>
    <t>Aplinkos apsaugos rėmimo specialioji programa</t>
  </si>
  <si>
    <t>Savivaldybės aplinkos apsaugos rėmimo specialioji programa</t>
  </si>
  <si>
    <t>UAB "Biržų komunalinis ūkis", UAB "Biržų butų ūkis",VĮ Biržų miškų urėdija</t>
  </si>
  <si>
    <t xml:space="preserve">Savivaldybės, atliekas surenkančios įmonės lėšos </t>
  </si>
  <si>
    <t>UAB " Švaros komanda"</t>
  </si>
  <si>
    <t>Savivaldybės biudžetas</t>
  </si>
  <si>
    <t>Seniūnijos, UAB „Pasvalio gerovė“, akcija „Darom“</t>
  </si>
  <si>
    <t>Rokiškio rajono savivaldybės aplinkos apsaugos rėmimo specialiosios programos lėšos</t>
  </si>
  <si>
    <t>AB "Rokiškio komunalininkas"</t>
  </si>
  <si>
    <t xml:space="preserve">AB "Panevėžio specialus autotransportas",  UAB "Metaloidas" </t>
  </si>
  <si>
    <t>UAB "Kelmės vietinis ūkis"</t>
  </si>
  <si>
    <t>Savivaldybės Aplinkos apsaugos rėmimo spec. programos lėšos</t>
  </si>
  <si>
    <t>Visuomenė, UAB „Mažeikių komunalinis ūkis“</t>
  </si>
  <si>
    <t>UAB ,,Pakruojo komunalininkas"</t>
  </si>
  <si>
    <t>Rietavo savivaldybės seniūnijos (Rietavo, Rietavo miesto, Tverų, Medingėnų, Daugėdų), UAB „Valda“, UAB „Telšių regiono atliekų tvarkymo centras“, Rietavo savivaldybės gyventojai</t>
  </si>
  <si>
    <t>Savivaldybės specialioji aplinkos apsaugos rėmimo programa</t>
  </si>
  <si>
    <t>AB "Specializuotas transportas"</t>
  </si>
  <si>
    <t xml:space="preserve">Telšių rajono savivaldybės aplinkos apsaugos rėmimo specialiosios programos lėšos </t>
  </si>
  <si>
    <t>UAB„Telšių keliai“, SĮ "Telšių butų ūkis"</t>
  </si>
  <si>
    <t>savivaldybės biudžetas</t>
  </si>
  <si>
    <t xml:space="preserve">VŠĮ "Darom" </t>
  </si>
  <si>
    <t>UAB "Utenos komunalininkas"</t>
  </si>
  <si>
    <t>UAB „Žalvaris“, RVĮ „Visagino statybininkai“</t>
  </si>
  <si>
    <t>UAB "Zarasų komunalinkas" ir Dusetų komunalinio ūkio įmonė</t>
  </si>
  <si>
    <t>ANP</t>
  </si>
  <si>
    <t>Biudžeto lėšos</t>
  </si>
  <si>
    <t xml:space="preserve">UAB "Elektros pasaulis"; UAB "Gelvita" </t>
  </si>
  <si>
    <t>Savivaldybės biudžeto lėšos/Aplinkos ministerijos</t>
  </si>
  <si>
    <t xml:space="preserve">UAB "Ecoservice" , UAB "Atliekų tvarkymo tarnyba"; UAB "Ekotinklas"; akcija ,,Darom" UAB ""VAATC </t>
  </si>
  <si>
    <t>Širvintų rajono savivaldybės aplinkos apsaugos rėmimo spec. programos lėšos, gauta dotacija iš AM</t>
  </si>
  <si>
    <t>UAB "Ecoservice", UAB "Metaloidas" AB "Akmenės cementas"</t>
  </si>
  <si>
    <t>UAB "Švenčionių švara", UAB "Metaloidas"</t>
  </si>
  <si>
    <t>Trakų rajono savivaldybė</t>
  </si>
  <si>
    <t>UAB "Komunalinių įmonių kombinatas"</t>
  </si>
  <si>
    <t>Savivaldybės biudžeto lėšos, savivaldybės aplinkos apsaugos rėmimo specialiosios programos lėšos, viešųjų  darbų lėšos iš savivaldybės biudžeto, viešųjų darbų lėšos iš Darbo biržos biudžeto</t>
  </si>
  <si>
    <t xml:space="preserve"> UAB ,,Ekonovus",  akcija ,,Darom diena 2013", įvairios talkos </t>
  </si>
  <si>
    <t xml:space="preserve">Vietinė rinkliava už komunalinių atliekų tvarkymą </t>
  </si>
  <si>
    <t>UAB „Nemenčinės komunalininkas“,UAB „Nemėžio komunalininkas“</t>
  </si>
  <si>
    <t>Iš viso surinkta komunalinių atliekų 2013 m., t</t>
  </si>
  <si>
    <t>Perdirbta / panaudota komunalinių atliekų 2013 m., t</t>
  </si>
  <si>
    <t>Perdirbta / panaudota komunalinių atliekų 2013 m., %</t>
  </si>
  <si>
    <t>Sąvartyne pašalinta  komunalinių atliekų 2013 m., t</t>
  </si>
  <si>
    <t>Pašalinta  komunalinių atliekų 2013 m., %</t>
  </si>
  <si>
    <t>ATSKIRŲ KOMUNALINIŲ ATLIEKŲ SRAUTŲ SURINKIMO PRIEMONĖS IR KIEKIAI SAVIVALDYBĖSE</t>
  </si>
  <si>
    <t>Eibučių g., N.Akmenė</t>
  </si>
  <si>
    <t>II-V 9.00 – 18.00 val.; VI 9.00 – 17.00 val.; pietų pertrauka 13.00 – 13.45 val.; I,VII ir švenčių dienomis nedirbama</t>
  </si>
  <si>
    <t>Klykolių g., Akmenė</t>
  </si>
  <si>
    <t xml:space="preserve"> nefiksuojamas</t>
  </si>
  <si>
    <t>Žagarės g., Kruopių mst.</t>
  </si>
  <si>
    <t>Pergalės g. 42B, Papilės mst.</t>
  </si>
  <si>
    <t>Miško g., Ventos mstl.</t>
  </si>
  <si>
    <t>Bariūnų k., Kepalių seniūnija</t>
  </si>
  <si>
    <t>Dariaus ir Girėno g., Kriukų k., Kriukų seniūnija</t>
  </si>
  <si>
    <t xml:space="preserve">Beržų g., Skaistgirys, Skaistgirio seniūnija </t>
  </si>
  <si>
    <t>Žvelgaičių k., Žagarės seniūnija</t>
  </si>
  <si>
    <t>Raseinių g. 70A, Kelmė, Kelmės sen.</t>
  </si>
  <si>
    <t>Smiltinės k., Kražių sen.</t>
  </si>
  <si>
    <t>Kuršių k., Tytuvėnų sen.</t>
  </si>
  <si>
    <t>Maironio g., Užventis, Užvenčio sen.</t>
  </si>
  <si>
    <t>Algirdo g. 40, Mažeikiai</t>
  </si>
  <si>
    <t>Aleknaičių k., Lygumų sen.</t>
  </si>
  <si>
    <t>Lygumų mstl., Lygumų sen.</t>
  </si>
  <si>
    <t>Šeduvos g., Rozalimo mstl., Rozalimo sen.</t>
  </si>
  <si>
    <t>Pušaloto g. Klovainių mstl., Klovainių sen.</t>
  </si>
  <si>
    <t>Plytinės g. Žeimelio  mstl., Žeimelio sen.</t>
  </si>
  <si>
    <t>Jėrubaičių km., Plungės raj.</t>
  </si>
  <si>
    <t xml:space="preserve">I-VI: 7.30-19 val., VII: 8-16 val.  </t>
  </si>
  <si>
    <t>Žironų km., Aukštelkų sen.</t>
  </si>
  <si>
    <t xml:space="preserve">Žironų km., Radviliškio r. </t>
  </si>
  <si>
    <t>Polekėlės km., Radviliškio r.</t>
  </si>
  <si>
    <t>Šeduvos mst., Žvejų 17A, Radviliškio r.</t>
  </si>
  <si>
    <t>Grinkiškio mstl., Radviliškio r.</t>
  </si>
  <si>
    <t>Baisogalos mstl., Radviliškio r.</t>
  </si>
  <si>
    <t>Šiaulėnų mstl., Radviliškio r.</t>
  </si>
  <si>
    <t xml:space="preserve">Rietavo </t>
  </si>
  <si>
    <t>Kalakutiškės km., Rietavo sav.</t>
  </si>
  <si>
    <t>Pailių g. 19, Šiaulių m.</t>
  </si>
  <si>
    <t>J.Basanavičiaus g. 168 B, Šiaulių m.</t>
  </si>
  <si>
    <t xml:space="preserve">Ventos g. 192, Kuršėnų m. </t>
  </si>
  <si>
    <t>Gluosnių g. 2A, Bubių k., Bubių sen.</t>
  </si>
  <si>
    <t>Šiaulių g. 44, Meškuičių mstl., Meškuičių sen.</t>
  </si>
  <si>
    <t>Salduvės g. 8B, Kairių k., Kairių sen.</t>
  </si>
  <si>
    <t>Šiaulių g. 24A, Šakynos mstl., Šakynos sen.</t>
  </si>
  <si>
    <t xml:space="preserve"> </t>
  </si>
  <si>
    <t>Jaunimo g. 1A, Raudėnų k., Raudėnų sen.</t>
  </si>
  <si>
    <t>Žalioji g. 20, Kužių mstl., Kužių sen.</t>
  </si>
  <si>
    <t>F.Vaitkaus g. 2, Gruzdžių mstl., Gruzdžių sen.</t>
  </si>
  <si>
    <t>Vingio g. 1D, Voveriškių k., Šiaulių kaimiškoji sen.</t>
  </si>
  <si>
    <t>Saulėtekio g. 11B, Ginkūnų k., Ginkūnų sen.</t>
  </si>
  <si>
    <t>Gaudikaičių km., Telšių r.</t>
  </si>
  <si>
    <t xml:space="preserve">I-V: 9.00-18 val., pietūs 13.00-13.30 val.; VI: 9.00-15.30 val.  </t>
  </si>
  <si>
    <t xml:space="preserve">Radviliškio r. </t>
  </si>
  <si>
    <t xml:space="preserve">Šiaulių m. </t>
  </si>
  <si>
    <t>Iš viso DGASA</t>
  </si>
  <si>
    <t>Iš viso APP</t>
  </si>
  <si>
    <t>Vairuotojų 18</t>
  </si>
  <si>
    <t>Vilniaus 104 A</t>
  </si>
  <si>
    <t>Ažušilių vs</t>
  </si>
  <si>
    <t>Statybininkų 11</t>
  </si>
  <si>
    <t>Mockėnų k.</t>
  </si>
  <si>
    <t>Rąšės 4</t>
  </si>
  <si>
    <t>Švenčionių 31</t>
  </si>
  <si>
    <t>Agarinio 15</t>
  </si>
  <si>
    <t xml:space="preserve">Visagino m. </t>
  </si>
  <si>
    <t>Karlų k.</t>
  </si>
  <si>
    <t>medis, metalas</t>
  </si>
  <si>
    <t xml:space="preserve">I-V: 9.00-18.00 val.; VI: 9.00-12.00 val.  </t>
  </si>
  <si>
    <t>Kazokiškių regioninis savartynas</t>
  </si>
  <si>
    <t>Gilučių k.</t>
  </si>
  <si>
    <t>Kietaviškių k.</t>
  </si>
  <si>
    <t>Beižionių k,</t>
  </si>
  <si>
    <t>Semeliškių gyv.</t>
  </si>
  <si>
    <t>Pastrėvio k.</t>
  </si>
  <si>
    <t>Kazokiškių k.</t>
  </si>
  <si>
    <t>Šalčininkų</t>
  </si>
  <si>
    <t>Butrimonių sen. Butrimonių k.</t>
  </si>
  <si>
    <t>Dainavos sen. Dainavos k.</t>
  </si>
  <si>
    <t>Gerviškių sen. Čiužakampio k.</t>
  </si>
  <si>
    <t>Jašiūnų sen. Jašiūnų k.</t>
  </si>
  <si>
    <t>Kalesninkų sen. Kalesninkų k.</t>
  </si>
  <si>
    <t>Pabarės sen. Pabarės k.</t>
  </si>
  <si>
    <t>Šalčininkų r. Šalčinikų m.</t>
  </si>
  <si>
    <t>Turgelių</t>
  </si>
  <si>
    <t>Trūdų k., Švenčionėlių sen.</t>
  </si>
  <si>
    <t>Pašaminės k., Švenčionėlių sen.</t>
  </si>
  <si>
    <t>Cirkliškio k., Cirkliškio sen.</t>
  </si>
  <si>
    <t>Kaltanėnų mst.,Kaltanėnų sen.</t>
  </si>
  <si>
    <t>Zadvarninkų k., Švenčionių sen,</t>
  </si>
  <si>
    <t>Milkuškų k., Švenčionių sen</t>
  </si>
  <si>
    <t>Adutiškio mst., Adutiškio sen.</t>
  </si>
  <si>
    <t>Svirkų k., Svirkų sen.</t>
  </si>
  <si>
    <t>Labanoro mst., Labanoro sen.</t>
  </si>
  <si>
    <t>Stoties g., Švenčionių m. sen</t>
  </si>
  <si>
    <t>Gedimino g., Švenčionių m. sen.</t>
  </si>
  <si>
    <t>Taikos g.,Švenčionių m. sen.</t>
  </si>
  <si>
    <t>Taikos g., Švenčionių m. sen.</t>
  </si>
  <si>
    <t>Taikos g., Švenčionėlių m. sen</t>
  </si>
  <si>
    <t>A.Rymo g. Švenčionių m. sen.</t>
  </si>
  <si>
    <t>Strūnaičio g. Švenčionių m. sen.</t>
  </si>
  <si>
    <t>Adutiškio g.,Švenčionių m. sen.</t>
  </si>
  <si>
    <t>Adutiškio g., Švenčionių m. sen.</t>
  </si>
  <si>
    <t>Vilniaus g. Švenčionių m. sen</t>
  </si>
  <si>
    <t>Kūnos g., Švenčionių m. sen.</t>
  </si>
  <si>
    <t>Užupio g., Švenčionių m. sen.</t>
  </si>
  <si>
    <t>Lentupio g., Švenčionių m. sen.</t>
  </si>
  <si>
    <t>Liepų g., Švenčionėlių m. sen.</t>
  </si>
  <si>
    <t>Žemutinės g. Šenčionėlių m. sen.</t>
  </si>
  <si>
    <t>Lauko g., Švenčionėlių m. sen.</t>
  </si>
  <si>
    <t>Žilvyčių g., Švenčionėlių m. sen.</t>
  </si>
  <si>
    <t>Vilniaus g., Švenčionėlių m. sen.</t>
  </si>
  <si>
    <t>Aušros g., Švenčionėlių m. sen.</t>
  </si>
  <si>
    <t>Priestočio g. Švenčionėlių m. sen.</t>
  </si>
  <si>
    <t>Partizanų g., Švenčionėlių m. g.</t>
  </si>
  <si>
    <t>Pašto g. Pabradės m. sen.</t>
  </si>
  <si>
    <t>Bajorėlių g.,Pabradės m. sen.</t>
  </si>
  <si>
    <t xml:space="preserve"> Kranto g., Pabradės m. sen.</t>
  </si>
  <si>
    <t>Vilniaus g., Pabradės m. sen.</t>
  </si>
  <si>
    <t>Architektų g., Pabradės m. sen.</t>
  </si>
  <si>
    <t>Strazdų g. Pabradės sen.</t>
  </si>
  <si>
    <t>Fabriko skesg. Pabradės m. sen.</t>
  </si>
  <si>
    <t>Padubingės g. Pabradės m. sen.</t>
  </si>
  <si>
    <t>Architektų g. Pabradės m. sen.</t>
  </si>
  <si>
    <t>Miškininkų g. Pabradės m. sen.</t>
  </si>
  <si>
    <t>Gamyklos g. Pabradės m. sen.</t>
  </si>
  <si>
    <t>Stoties g. Pabradės m. sen.</t>
  </si>
  <si>
    <t>Bajorėlių g. Pabradės m. sen.</t>
  </si>
  <si>
    <t>Malūno g. Pabradės m. sen.</t>
  </si>
  <si>
    <t>Saulės g. Pabradės m. sen.</t>
  </si>
  <si>
    <t>Šilelio g. Pabradės m. sen</t>
  </si>
  <si>
    <t>Vilniaus g. Pabradės m. sen.</t>
  </si>
  <si>
    <t>Pavoverės k. Pabradės sen.</t>
  </si>
  <si>
    <t>Lentvaris, Trikampio g. Nr. 1</t>
  </si>
  <si>
    <t>DD 10.00 - 18.00 ir šešt. 10.00 - 15.00</t>
  </si>
  <si>
    <t>Rūdiškės, Aušros g. Nr. 40</t>
  </si>
  <si>
    <t>Paluknio gyv., Vilniaus g. 16</t>
  </si>
  <si>
    <t>Grendavės gyv.</t>
  </si>
  <si>
    <t>Aukštadvario m. Skrebės g. 33</t>
  </si>
  <si>
    <t>Onuškis, Daugų g. 3</t>
  </si>
  <si>
    <t>Trakai, Birutės g. 27</t>
  </si>
  <si>
    <t>Lentvaris, Sodų g. 6/9</t>
  </si>
  <si>
    <t>Lentvaris, Vytauto g. 10</t>
  </si>
  <si>
    <t>Lentvaris, Ežero 4</t>
  </si>
  <si>
    <t>Lentvaris, Lauko g. 8A</t>
  </si>
  <si>
    <t>Lentvaris, Tujų g. 2</t>
  </si>
  <si>
    <t>Lentvaris, Lauko g. 13</t>
  </si>
  <si>
    <t>Deltuvos mstl., Deltuvos sen.,Ukmergės r.</t>
  </si>
  <si>
    <t xml:space="preserve">   Atkočių k., Deltuvos sen., Ukmergės r.</t>
  </si>
  <si>
    <t>Jakutiškių k., Deltuvos sen., Ukmergės r.</t>
  </si>
  <si>
    <t>Lyduokių mstl., Lyduokių sen., Ukmergės r.</t>
  </si>
  <si>
    <t xml:space="preserve">   Nuotekų k., Lyduokių sen., Ukmergės r.</t>
  </si>
  <si>
    <t>Inkilų k., Lyduokių sen., Ukmergės r.</t>
  </si>
  <si>
    <t xml:space="preserve">      Virkščių k., Lyduokių sen., Ukmergės r.</t>
  </si>
  <si>
    <t>Pabaisko mstl., Pabaisko sen., Ukmergės r.</t>
  </si>
  <si>
    <t>Antakalnio k., Pabaisko sen., Ukmergės r.</t>
  </si>
  <si>
    <t>Daumantiškių k., Pabaisko sen., Ukmergės r.</t>
  </si>
  <si>
    <t>Vaitkuškio k., Pabaisko sen., Ukmergės r.</t>
  </si>
  <si>
    <t>Krikštėnų k., Pivonijos sen., Ukmergės r.</t>
  </si>
  <si>
    <t xml:space="preserve">      Laičių k., Pivonijos sen., Ukmergės r.</t>
  </si>
  <si>
    <t xml:space="preserve">    Siesikų mstl., Siesikų sen., Ukmergės r.</t>
  </si>
  <si>
    <t>Šešuolių mstl., Šešuolių sen., Ukmergės r.</t>
  </si>
  <si>
    <t>Taujėnų mstl., Taujėnų sen., Ukmergės r.</t>
  </si>
  <si>
    <t>Lėno k., Taujėnų sen., Ukmergės r.</t>
  </si>
  <si>
    <t xml:space="preserve">       Balelių k., Taujėnų sen., Ukmergės r.</t>
  </si>
  <si>
    <t xml:space="preserve">     Veprių mstl., Veprių sen., Ukmergės r.</t>
  </si>
  <si>
    <t>Sližių k., Veprių sen., Ukmergės r.</t>
  </si>
  <si>
    <t>Vidiškių mstl., Vidiškių sen., Ukmergės r.</t>
  </si>
  <si>
    <t>Šventupės k., Vidiškių sen., Ukmergės r,</t>
  </si>
  <si>
    <t xml:space="preserve">   Rečionių k., Vidiškių sen., Ukmergės r.</t>
  </si>
  <si>
    <t xml:space="preserve">   Želvos mstl., Želvos sen., Ukmergės r.</t>
  </si>
  <si>
    <t xml:space="preserve">     Laumėnų k., Želvos sen., Ukmergės r.</t>
  </si>
  <si>
    <t>Martnonių k., Žemaitkiemio sen., Ukmergės r.</t>
  </si>
  <si>
    <t>Radiškio k., Žemaitkiemio sen., Ukmergės r.</t>
  </si>
  <si>
    <t>Valų k., Žemaitkiemio sen., Ukmergės r.</t>
  </si>
  <si>
    <t>Žemaitkiemio mstl., Žemaitkiemio sen., Ukmergės r.</t>
  </si>
  <si>
    <t>Ukmergės m., Ukmergės sen.</t>
  </si>
  <si>
    <t>Grikienių k. , Sudervės seniūnija</t>
  </si>
  <si>
    <t>Vėliučionių k., Šatrininkų seniūnija</t>
  </si>
  <si>
    <t>Bukiškių k. Avižienių sen.</t>
  </si>
  <si>
    <t>Ąžuolinės k. Bezdonių sen.</t>
  </si>
  <si>
    <t>Punžonių k., Buivydžių sen.</t>
  </si>
  <si>
    <t>Airėnų k. Dūkštų sen.</t>
  </si>
  <si>
    <t>Dusinėnų k. Juodšilių sen.</t>
  </si>
  <si>
    <t>Šumsko mstl., kalvelių sen.</t>
  </si>
  <si>
    <t>Fermos k., Lavoriškių sen.</t>
  </si>
  <si>
    <t>Maišiagalos k., Maišiagalos sen.</t>
  </si>
  <si>
    <t>Padvarionių k., Medininkų sen.</t>
  </si>
  <si>
    <t>Galgių k., Mickūnų sen.</t>
  </si>
  <si>
    <t>Eitmeniškių k., Nemenčinės sen.</t>
  </si>
  <si>
    <t>Merešlėnų k., Pagirių sen.</t>
  </si>
  <si>
    <t>Pašilių k., Riešės sen.</t>
  </si>
  <si>
    <t>Rastinėnų k. , Sudervės sen.</t>
  </si>
  <si>
    <t>Skirlėnų k., Siužionių sen.</t>
  </si>
  <si>
    <t>Veliučionių k., Šatrininkų sen.</t>
  </si>
  <si>
    <t>Biržų k., Biržų r., (8 45) 432199</t>
  </si>
  <si>
    <t>II-V 9.30-18.30 VI 9.00-15.30</t>
  </si>
  <si>
    <t>Kosmonautų g. 8, Vabalninkas, Biržų r. (8 45) 432199</t>
  </si>
  <si>
    <t>Technikos g. 61, Kupiškis (8 45) 432199</t>
  </si>
  <si>
    <t>Didžiagrašių k., Kupiškio r. (8 45) 432199</t>
  </si>
  <si>
    <t>II-V 10.00-18.30                       VI 9.00-14.00</t>
  </si>
  <si>
    <t>Pilėnų g. 43, Panevėžys, (8 45) 586663</t>
  </si>
  <si>
    <t>I-IV 9.00-18.00             V 9.00-16.45</t>
  </si>
  <si>
    <t>Savitiškio g. 12, Panevėžys, (8 45) 432199</t>
  </si>
  <si>
    <t>Senamiesčio g. 114 B, Panevėžys, (8 45) 432199</t>
  </si>
  <si>
    <t>Beržytės g. 10, Garuckų k., Panevėžio r., (8 45) 432199</t>
  </si>
  <si>
    <t>* Panevėžio r. gyventojai naudojasi ir Panevėžio mieste esančiomis DGASA aikštelėmis Savitiškio g. 12 ir Senamiesčio g, 114 B.</t>
  </si>
  <si>
    <t>Mūšos g. 12, Pasvalys, (8 45) 436223</t>
  </si>
  <si>
    <t>Levaniškio k., Pasvalio r., (8 45) 432199</t>
  </si>
  <si>
    <t>II, IV 10.00-18.00                                 VI 9.00-15.00</t>
  </si>
  <si>
    <t>Donelaičio g. 16, Rokiškis, (8 45) 432199</t>
  </si>
  <si>
    <t>Ruzgų k., Rokikio r., (8 45) 432199</t>
  </si>
  <si>
    <t>II, IV 10.00-18.30                               VI 9.00-14.00</t>
  </si>
  <si>
    <t>Nepriklausomybės g. 12 a, Rokiškis, (8 458) 71083</t>
  </si>
  <si>
    <t>I-V 7.00-16.00</t>
  </si>
  <si>
    <t>Jonalaukio k.</t>
  </si>
  <si>
    <t>I-VI nuo 9.00 iki 18.00</t>
  </si>
  <si>
    <t xml:space="preserve"> 8-17</t>
  </si>
  <si>
    <t>Upninkų sen.</t>
  </si>
  <si>
    <t>Gudžionių-4, Jonava</t>
  </si>
  <si>
    <t>Gineikių k., Kulvos sen.</t>
  </si>
  <si>
    <t>Statybininkų g4 A, Jurbarkas</t>
  </si>
  <si>
    <t>II-V nuo 8.15  iki 18.00; VI nuo 9.00 iki 13.00</t>
  </si>
  <si>
    <t>Kalnėnų g.3, Jurbarkų sen., Jurbarkas</t>
  </si>
  <si>
    <t>III ir IV nuo 14.45 iki 18.00</t>
  </si>
  <si>
    <t>Vytauto Didžiojo g.133, Kaišiadorys, tel.: 8-699-91532</t>
  </si>
  <si>
    <t>II-V 10.00 nuo iki 19.00; VI nuo 9.00 iki 16.00</t>
  </si>
  <si>
    <t>Vytauto Didžiojo g. 130, Kaišiadorys</t>
  </si>
  <si>
    <t>Atliekos priimamos pagal sutartis</t>
  </si>
  <si>
    <t>Ašigalio g. 20A</t>
  </si>
  <si>
    <t>II-V nuo 9.00  iki 18.00; VI nuo 9.00 iki 15.30</t>
  </si>
  <si>
    <t>Julijanavos g. 1A</t>
  </si>
  <si>
    <t>Nemajūnų g. 15b</t>
  </si>
  <si>
    <t>Raudondvario pl. 155d</t>
  </si>
  <si>
    <t>J. Basanavičiaus g.Kėdainių m., tel. 837 311267</t>
  </si>
  <si>
    <t>Zabieliškio k., Pelėdnagių sen., Kėdainių r.</t>
  </si>
  <si>
    <t>I-VII nuo 8.00 iki 20.00</t>
  </si>
  <si>
    <t>Andrušaičių k. Raseinių sen., Raseinių r. sav.</t>
  </si>
  <si>
    <t>Andrušaičių km., Raseinių raj., mob. tel. 8 655 49495</t>
  </si>
  <si>
    <t>II-V 10,00-19.00, VI 10.00–14.00</t>
  </si>
  <si>
    <t>Metalas, drabužiai, tekstilė</t>
  </si>
  <si>
    <t xml:space="preserve">I-V 7.30-16.30 </t>
  </si>
  <si>
    <t>neveikia</t>
  </si>
  <si>
    <t>II-V 8,30-18.00, VI 8.00–14.00</t>
  </si>
  <si>
    <t>II-V 9.15-18.00; VI 9.00-13.00</t>
  </si>
  <si>
    <t>II ir V 8.15-18.00, III ir  IV 9.15-19.00, VI 9.00–13.00</t>
  </si>
  <si>
    <t>II-V 8.15-18.00, VI 9.00–13.00</t>
  </si>
  <si>
    <t>Kaupių k., Žygaičių sen. Tauragės r.</t>
  </si>
  <si>
    <t>I-VII 8.00-20.00</t>
  </si>
  <si>
    <t>Geležinkelio pylimo g. 6, Gargždai</t>
  </si>
  <si>
    <t>Vėžaičių k. Klaipėdos r.</t>
  </si>
  <si>
    <t>Ankštakių k., Kretingos r.</t>
  </si>
  <si>
    <t>Žalųjų atliekų kompostavimo aikštelė Ankštakių k., Kretingos r.</t>
  </si>
  <si>
    <t>Nidos-Smiltynės pl. 12, Neringa</t>
  </si>
  <si>
    <t>Žalųjų atliekų kompostavimo aikštelė Nidos-Smiltynės pl. 12, Neringa. Eksploatuoja Klaipėdos RATC</t>
  </si>
  <si>
    <t>Puodkalių k., Skuodo r.</t>
  </si>
  <si>
    <t>žalųjų atliekų kompostavimo aikštelė Joskaudų k., Kretingos r.</t>
  </si>
  <si>
    <t>žalųjų atliekų kompostavimo aikštelė Puodkalių k., Skuodo r.</t>
  </si>
  <si>
    <t>Vingininkų k., Šilalės r.</t>
  </si>
  <si>
    <t>Žaliųjų atliekų kompostavimo aikštelė, Paneročio k., Šilalės r.</t>
  </si>
  <si>
    <t>Paberžių g. 14 A, Tauragės r.</t>
  </si>
  <si>
    <t>DGASA / APP</t>
  </si>
  <si>
    <t xml:space="preserve">Šiaurės pr. 30, Klaipėda </t>
  </si>
  <si>
    <t>M. Jankaus g. 37, Pagėgiai</t>
  </si>
  <si>
    <t>Žaliųjų atliekų kompostavimo aikštelė, M. Jankaus g. 37, Pagėgiai</t>
  </si>
  <si>
    <t>Joskaudų k., Kretingos r.</t>
  </si>
  <si>
    <t>Tilžės g. 66A, Klaipėda</t>
  </si>
  <si>
    <t>Plieno g. 13, Klaipėda</t>
  </si>
  <si>
    <t xml:space="preserve">Glaudėnų k., Klaipėdos r. (žalųjų atliekų laikymo aikštelė) </t>
  </si>
  <si>
    <t>Žalųjų atliekų kompostavimo aikštelė Vėžaičių k. Klaipėdos r.</t>
  </si>
  <si>
    <t>Kitos atliekos</t>
  </si>
  <si>
    <t>APP (BSAKA)</t>
  </si>
  <si>
    <t>Klaipėdos miesto savivaldybės Specialioji aplinkos apsaugos rėmimo programa, atliekų tvarkytojų lėšos </t>
  </si>
  <si>
    <t>UAB "Econovus", UAB Klaipėdos regiono atliekų tvarkymo centras, akcija "Darom" </t>
  </si>
  <si>
    <t>UAB,,Gargždų komunalinės paslaugos"</t>
  </si>
  <si>
    <t>SĮ "Kretingos komunalininkas"</t>
  </si>
  <si>
    <t>Palangos miesto savivaldybės biudžeto lėšos, Gaminių ar pakuotės atliekų tvarkymo programos lėšos (LR AM)</t>
  </si>
  <si>
    <t xml:space="preserve"> VšĮ "Mes Darom", UAB "Klaipėdos regiono atliekų tvarkymo centras", Lietuvos Respublikos aplinkos ministerija</t>
  </si>
  <si>
    <t>UAB „Telšių keliai“ UAB KRATC</t>
  </si>
  <si>
    <t>UAB "Metaloidas"</t>
  </si>
  <si>
    <t>Šilutės rajono savivaldybės Specialioji aplinkos apsaugos rėmimo programa</t>
  </si>
  <si>
    <t>Vežimo paslaugas vykdė UAB,,Sauliaus transporto sistemos"</t>
  </si>
  <si>
    <t>18,6,                        77,56</t>
  </si>
  <si>
    <t>Aplinkos apsaugos rėmimo specialioji programa,                  Miesto ir gyvenviečių priežiūros ir plėtros programa,                  Aplinkos apsaugos rėmimo specialioji programa</t>
  </si>
  <si>
    <t>10000,          4958,9,             3000</t>
  </si>
  <si>
    <t>UAB "Diržė",                                                              UAB "Metaloidas"</t>
  </si>
  <si>
    <t>35,7,                           77,4</t>
  </si>
  <si>
    <t xml:space="preserve">25000,                    6584,58 </t>
  </si>
  <si>
    <t>Tauragės r. savivaldybės administracijos seniūnijos: Tauragės miesto seniūnija ir Mažonų seniūnija, UAB "Dunokai", UAB "Metaloidas"</t>
  </si>
  <si>
    <t>*</t>
  </si>
  <si>
    <t>79233 / 100</t>
  </si>
  <si>
    <t>6914 /100</t>
  </si>
  <si>
    <t>6352 / 100</t>
  </si>
  <si>
    <t>4431 / 100</t>
  </si>
  <si>
    <t>11467 / 100</t>
  </si>
  <si>
    <t>8012 / 100</t>
  </si>
  <si>
    <t xml:space="preserve">Aikštelėje surenkamos buityje susidarančios atliekos (jei surenkamos - žymimos „1“) </t>
  </si>
  <si>
    <t>824 / 100</t>
  </si>
  <si>
    <t>10074 / 100</t>
  </si>
  <si>
    <t>2843 / 100</t>
  </si>
  <si>
    <t>2059 / 97</t>
  </si>
  <si>
    <t>8105 / 100</t>
  </si>
  <si>
    <t>1920 / 94</t>
  </si>
  <si>
    <t>2737 98</t>
  </si>
  <si>
    <t>8612 / 99</t>
  </si>
  <si>
    <t>1673 / 97</t>
  </si>
  <si>
    <t>2842 / 100</t>
  </si>
  <si>
    <t>7516 / 95</t>
  </si>
  <si>
    <t>6457 / 94</t>
  </si>
  <si>
    <t>6468 / 100</t>
  </si>
  <si>
    <t>9182 / 96</t>
  </si>
  <si>
    <t>111 / 100</t>
  </si>
  <si>
    <t>723 / 100</t>
  </si>
  <si>
    <t>736 / 100</t>
  </si>
  <si>
    <t>520 / 100</t>
  </si>
  <si>
    <t>1860 / 100</t>
  </si>
  <si>
    <t>1055 / *</t>
  </si>
  <si>
    <t>515 / 100</t>
  </si>
  <si>
    <t>36 / 100</t>
  </si>
  <si>
    <t>1258 / 100</t>
  </si>
  <si>
    <t>655 / 100</t>
  </si>
  <si>
    <t>1904 / 100</t>
  </si>
  <si>
    <t>84488 / 100</t>
  </si>
  <si>
    <t>29510 / 99,9</t>
  </si>
  <si>
    <t>17722 / 100</t>
  </si>
  <si>
    <t>3879 / 97</t>
  </si>
  <si>
    <t>11670 / 100</t>
  </si>
  <si>
    <t>11430 / 95</t>
  </si>
  <si>
    <t>10369 / 96</t>
  </si>
  <si>
    <t>16335 / 100</t>
  </si>
  <si>
    <t>21558 / 98</t>
  </si>
  <si>
    <t>5357 / 100</t>
  </si>
  <si>
    <t>484 / 100</t>
  </si>
  <si>
    <t>468 / 100</t>
  </si>
  <si>
    <t>250 / 97</t>
  </si>
  <si>
    <t>243 / 100</t>
  </si>
  <si>
    <t>521 /98</t>
  </si>
  <si>
    <t>507 / 100</t>
  </si>
  <si>
    <t>595 / 98</t>
  </si>
  <si>
    <t>89845 / 100</t>
  </si>
  <si>
    <t>29994 / 99,9</t>
  </si>
  <si>
    <t>18190 / 100</t>
  </si>
  <si>
    <t>4129 / 97</t>
  </si>
  <si>
    <t>12981 / 100</t>
  </si>
  <si>
    <t>10890 / 96</t>
  </si>
  <si>
    <t>18107 / 100</t>
  </si>
  <si>
    <t>22153 / 98</t>
  </si>
  <si>
    <t>* Garažų bendrijos rinkliava neapmokestinamos, nors paslauga joms yra teikiama</t>
  </si>
  <si>
    <t>* ND - nėra duomenų</t>
  </si>
  <si>
    <t>1 DGASA – 50000 gyv.</t>
  </si>
  <si>
    <t>Šiaulių miesto</t>
  </si>
  <si>
    <t xml:space="preserve">Utenos </t>
  </si>
  <si>
    <t>UAB "Jonavos paslaugos"</t>
  </si>
  <si>
    <t>UAB "Jurbarko komunalininkas"</t>
  </si>
  <si>
    <t>UAB "Džiugrita"</t>
  </si>
  <si>
    <t>UAB "Žalvaris"</t>
  </si>
  <si>
    <t>UAB "Antrinis perdirbimas"</t>
  </si>
  <si>
    <t>UAB "Toksika"</t>
  </si>
  <si>
    <t>UAB "Virginijus ir ko"</t>
  </si>
  <si>
    <t>UAB "Ekobazė"</t>
  </si>
  <si>
    <t>UAB "Tauragės regiono atliekų tvarkymo centras"</t>
  </si>
  <si>
    <t>UAB "Ekonovus"</t>
  </si>
  <si>
    <t>UAB "Kaišiadorių vandenys"</t>
  </si>
  <si>
    <t>SĮ "Kaišiadorių paslaugos"</t>
  </si>
  <si>
    <t>PĮ "Desė"</t>
  </si>
  <si>
    <t xml:space="preserve">Kauno m. </t>
  </si>
  <si>
    <t>UAB "Ekstara"</t>
  </si>
  <si>
    <t>UAB "Kauno keliai"</t>
  </si>
  <si>
    <t>UAB "Kauno stiklas"</t>
  </si>
  <si>
    <t>UAB "EMP Recycling"</t>
  </si>
  <si>
    <t>UAB „Skongalis“</t>
  </si>
  <si>
    <t>UAB "Raseinių komunalinės paslaugos"</t>
  </si>
  <si>
    <t>UAB "Specialus autransportas"</t>
  </si>
  <si>
    <t>UAB "Gargždų komunalinės paslaugos"</t>
  </si>
  <si>
    <t>UAB "Ekonovus" (Švaros diena)</t>
  </si>
  <si>
    <t>UAB "Dėvėdra"</t>
  </si>
  <si>
    <t>Gamintojų ir importuotojų asociacija</t>
  </si>
  <si>
    <t>Asociacija "EEPA"</t>
  </si>
  <si>
    <t>VšĮ "Pakuočių tvarkymo organizacija", UAB "Ecoservice"</t>
  </si>
  <si>
    <t xml:space="preserve"> VšĮ Žaliasis taškas", UAB "Ecoservice"</t>
  </si>
  <si>
    <t>UAB "Ecoservice"</t>
  </si>
  <si>
    <t>UAB "Palangos komunalinis ūkis"</t>
  </si>
  <si>
    <t>VšĮ „Elektronikos gamintojų ir importuotojų organizacija“ (UAB "EMP recycling" ir UAB "Atliekų tvarkymo centras"</t>
  </si>
  <si>
    <t>Gamintojų ir improtuotojų asociacija</t>
  </si>
  <si>
    <t>UAB "Telšių keliai"</t>
  </si>
  <si>
    <t>VšĮ "Pakuočių tvarkymo organizacija", UAB "Šilalės komunalinis ūkis"</t>
  </si>
  <si>
    <t>VšĮ Žaliasis taškas", UAB "Šilalės komunalinis ūkis"</t>
  </si>
  <si>
    <t>UAB "Šilalės komunalinis ūkis"</t>
  </si>
  <si>
    <t>VšĮ "Pakuočių tvarkymo organizacija", UAB "Dunokai"</t>
  </si>
  <si>
    <t xml:space="preserve"> VšĮ Žaliasis taškas", UAB "Dunokai"</t>
  </si>
  <si>
    <t>UAB "Dunokai"</t>
  </si>
  <si>
    <t>VšĮ "Elektronikos gamintojų ir importuotojų organizacija",  VšĮ "Ekošviesa"</t>
  </si>
  <si>
    <t>VšĮ "Elektronikos gamintojų ir importuotojų organizacija", VšĮ "Ekošviesa"</t>
  </si>
  <si>
    <t>UAB "Biržų komunalinis ūkis"</t>
  </si>
  <si>
    <t>UAB "Kupiškio komunalininkas"</t>
  </si>
  <si>
    <t>AB "Panevėžio specialus autotransportas"</t>
  </si>
  <si>
    <t>UAB "Panevėžio regiono atliekų tvarkymo centras"</t>
  </si>
  <si>
    <t>UAB "Švaros komanda"</t>
  </si>
  <si>
    <t>UAB "Pasvalio gerovė"</t>
  </si>
  <si>
    <t>UAB "Švarinta"</t>
  </si>
  <si>
    <t>UAB "Rokvesta"</t>
  </si>
  <si>
    <t>UAB "EMP recycling"</t>
  </si>
  <si>
    <t>gyvūninės kilmės maisto atliekos</t>
  </si>
  <si>
    <t>gatvių valymo atliekos</t>
  </si>
  <si>
    <t>UAB "Naujosios Akmenės komunalininkas"</t>
  </si>
  <si>
    <t>UAB "Joniškio komunalinis ūkis"</t>
  </si>
  <si>
    <t>UAB "Mažeikių komunalinis ūkis"</t>
  </si>
  <si>
    <t>UAB "Telšių regiono atliekų tvarkymo centras"</t>
  </si>
  <si>
    <t>VšĮ "Elaktronikos gamintojų ir importuotojų organizacija"</t>
  </si>
  <si>
    <t>UAB "Antrinio perdirbimo grupė"</t>
  </si>
  <si>
    <t>UAB "Atliekų tvarkymo centras"</t>
  </si>
  <si>
    <t>UAB "Pakruojo komunalininkas"</t>
  </si>
  <si>
    <t>UAB "Valda"</t>
  </si>
  <si>
    <t>UAB" Antrinio perdirbimo grupė"</t>
  </si>
  <si>
    <t>VšĮ „Elektronikos gamintojų ir importuotojų organizacija“</t>
  </si>
  <si>
    <t>AB "Specializuotas transportas""</t>
  </si>
  <si>
    <t>UAB "Kuršėnų komunalinis ūkis"</t>
  </si>
  <si>
    <t>SĮ  Telšių butų ūkis</t>
  </si>
  <si>
    <t xml:space="preserve">UAB "Anykščių komunalinis ūkis" </t>
  </si>
  <si>
    <t>UAB "Molėtų švara"</t>
  </si>
  <si>
    <t>VŠĮ "Žaliasis taškas"</t>
  </si>
  <si>
    <t>VŠĮ "Pakuočių tvarkymo organizacija"</t>
  </si>
  <si>
    <t>VŠĮ "Elektronikos gamintojų ir importuotojų organizacija"</t>
  </si>
  <si>
    <t>UAB "Utenos regiono atliekų tvarkymo centras"</t>
  </si>
  <si>
    <t>UAB „Utenos komunalininkas“</t>
  </si>
  <si>
    <t>UAB „Žalvaris“</t>
  </si>
  <si>
    <t>UAB „Utenos antrinis popierius“</t>
  </si>
  <si>
    <t>UAB „Ekobazė“</t>
  </si>
  <si>
    <t>UAB "Trijūna"</t>
  </si>
  <si>
    <t>UAB "Kibiras"</t>
  </si>
  <si>
    <t>UAB "Kompata"</t>
  </si>
  <si>
    <t>UAB „Didžiasalio komunalinės paslaugos“</t>
  </si>
  <si>
    <t>UAB Utenos regiono atliekų centras</t>
  </si>
  <si>
    <t>UAB "Visagino būstas"</t>
  </si>
  <si>
    <t>UAB „Gandras Energoefektas“</t>
  </si>
  <si>
    <t xml:space="preserve">Zarasų </t>
  </si>
  <si>
    <t>UAB "Zarasų komunalininkas"</t>
  </si>
  <si>
    <t>VŠĮ Elektronikos gamintojų ir importuotojų organizacija</t>
  </si>
  <si>
    <t xml:space="preserve">
Savivaldybė</t>
  </si>
  <si>
    <t>UAB "EKŪ"</t>
  </si>
  <si>
    <t>UAB "EMP recycling""</t>
  </si>
  <si>
    <t>UAB ,,Tvarkyba"</t>
  </si>
  <si>
    <t>UAB ,,Eišiškių komunalinis ūkis"</t>
  </si>
  <si>
    <t>UAB „Ecoservice“</t>
  </si>
  <si>
    <t>UAB "Švenčionių švara"</t>
  </si>
  <si>
    <t>UAB "Pabradės komunalinis ūkis"</t>
  </si>
  <si>
    <t>VšĮ "Pakuočių tvarkymo organizacija"</t>
  </si>
  <si>
    <t>VšĮ "Žaliasis taškas"</t>
  </si>
  <si>
    <t>UAB ,,Ekonovus"</t>
  </si>
  <si>
    <t xml:space="preserve"> UAB ,,Ukmergės versmė" </t>
  </si>
  <si>
    <t>UAB „Nemėžio komunalininkas“</t>
  </si>
  <si>
    <t>UAB „Nemenčinės komunalininkas“</t>
  </si>
  <si>
    <t>VšĮ "Elektronikos gamintojų ir importuotojų organizacija"</t>
  </si>
  <si>
    <t xml:space="preserve">Pagėgių </t>
  </si>
  <si>
    <t xml:space="preserve">Neringos </t>
  </si>
  <si>
    <t>8 veikia/ 5 neveikia</t>
  </si>
  <si>
    <t>6 veikia/ 4 neveikia</t>
  </si>
  <si>
    <t>Gerseniškių g 5. , Ukmergės m., Ukmergės r. savivaldybė</t>
  </si>
  <si>
    <t xml:space="preserve">Druaskininkų </t>
  </si>
  <si>
    <t>Kitų atliekų surinkimas: tekstilės, drabužių</t>
  </si>
  <si>
    <t>Sutartiis dėl papildančios atliekų surinkimo sistemos pasirašyta su Gamintojų ir importuotojų asociacija (GIA)</t>
  </si>
  <si>
    <t xml:space="preserve">Varėnos r. </t>
  </si>
  <si>
    <t>UAB " Ekonovus", VŠĮ Pakuočių tvarkymo organizacija</t>
  </si>
  <si>
    <t>UAB " Žalvaris"</t>
  </si>
  <si>
    <t>Asociacija EEPA, VŠĮ Elektros gamintojų ir importuotojų organizacija, VŠĮ " Ekošviesa"</t>
  </si>
  <si>
    <t>UAB " EMP recycling"</t>
  </si>
  <si>
    <t>UAB " Metaloidas"</t>
  </si>
  <si>
    <t>UAB " Marijampolės švara"</t>
  </si>
  <si>
    <t>VŠĮ " Elektronikos gamintojų ir importuotojų organizacija"</t>
  </si>
  <si>
    <t>UAB " Komunalinių įmonių kombinatas"</t>
  </si>
  <si>
    <t>UAB " Komunalinių įmonių kombinatas", VŠĮ Žaliasis taškas</t>
  </si>
  <si>
    <t>UAB " Komunalinių įmonių kombinatas", VŠĮ Pakuočių tvarkymo organizacija</t>
  </si>
  <si>
    <t>Uab " Žalvaris"</t>
  </si>
  <si>
    <t>Acociacija EEPA</t>
  </si>
  <si>
    <t>Acsociacija EEPA</t>
  </si>
  <si>
    <t>Acsociacija EEPA, VŠĮ Elektronikos gamintojų ir importuotojų organizacija, VŠĮ Ekošviesa</t>
  </si>
  <si>
    <t>VŠĮ Elektronikos gamintojų ir importuotojų organizacija, VŠĮ Ekošviesa</t>
  </si>
  <si>
    <t>UAB "Ekonovus", VŠĮ "Žaliasis taškas"</t>
  </si>
  <si>
    <t>UAB "Recycling"</t>
  </si>
  <si>
    <t xml:space="preserve">Alytaus m. </t>
  </si>
  <si>
    <t>Alovės g. 6</t>
  </si>
  <si>
    <t>I-V 8,00-17,00</t>
  </si>
  <si>
    <t>Putinų g. 3A</t>
  </si>
  <si>
    <t>Naujoji g. 31B</t>
  </si>
  <si>
    <t>Gardino g. 100-102</t>
  </si>
  <si>
    <t>Leipalingis</t>
  </si>
  <si>
    <t>Neravų k.</t>
  </si>
  <si>
    <t>Grūto k.</t>
  </si>
  <si>
    <t>Latežerio k.</t>
  </si>
  <si>
    <t>Viečiūnų k.</t>
  </si>
  <si>
    <t>Jovaišių k.</t>
  </si>
  <si>
    <t>Stračiūnų k.</t>
  </si>
  <si>
    <t>Gerdašių k.</t>
  </si>
  <si>
    <t>Ricielių k.</t>
  </si>
  <si>
    <t>Vilkanastrų k.</t>
  </si>
  <si>
    <t>Gėlyno g. 12, Lazdijai</t>
  </si>
  <si>
    <t>V. Montvilos g. 31A, Veisiejai</t>
  </si>
  <si>
    <t>Geležinkelio g. 65, Varėna</t>
  </si>
  <si>
    <t>Pakleštarės k., Valkininkų sen.</t>
  </si>
  <si>
    <t>Vilniaus g. 89, Merkinė</t>
  </si>
  <si>
    <t>INFORMACIJA APIE KOMUNALINIŲ ATLIEKŲ TVARKYMO KAINAS</t>
  </si>
  <si>
    <t>Apmokėjimo už paslaugas savivaldybėje forma (rinkliava, tarifas)</t>
  </si>
  <si>
    <t xml:space="preserve">Komunalinių atliekų sutvarkymo kaina, Lt/t </t>
  </si>
  <si>
    <t>Mišrių komunalinių atliekų šalinimo sąvartyne kaina, Lt/t</t>
  </si>
  <si>
    <t>Vidutinės atliekų tvarkymo išlaidos, tenkančios namų ūkiui per mėnesį, Lt/1 namų ūkiui /mėn.</t>
  </si>
  <si>
    <t>Taip pat</t>
  </si>
  <si>
    <t>Išlaidos, tenkančios namų ūkiui daugiabutyje, Lt/1 namų ūkiui/mėn.</t>
  </si>
  <si>
    <t>Išlaidos, tenkančios namų ūkiui individualiame name,  Lt/1 namų ūkiui /mėn.</t>
  </si>
  <si>
    <t>Vidutinės atliekų tvarkymo išlaidos, tenkančios gyventojui per mėnesį, Lt/1 gyv./mėn.</t>
  </si>
  <si>
    <t>Išlaidos, tenkančios daugiabutyje gyvenančiam gyventojui,  Lt/1 gyv./mėn.</t>
  </si>
  <si>
    <t>Išlaidos, tenkančios individualiame name gyvenančiam gyventojui, Lt/1 gyv./mėn.</t>
  </si>
  <si>
    <t>Kita (nurodyti)</t>
  </si>
  <si>
    <t>Lyginamasis atliekų svoris</t>
  </si>
  <si>
    <t>Tenkanti dalis, %</t>
  </si>
  <si>
    <t>Surinkimo ir transportavimo</t>
  </si>
  <si>
    <t xml:space="preserve">Atliekų perdirbimo arba kito naudojimo </t>
  </si>
  <si>
    <t xml:space="preserve">Šalinimo </t>
  </si>
  <si>
    <t>Atliekų tvarkymo infrastruktūros objektų (DGASA, APP, kompostavimo aikštelės ir kita) eksploatavimo</t>
  </si>
  <si>
    <t>KAT sistemos administravimo</t>
  </si>
  <si>
    <r>
      <t>Vidutinis suspaustų mišrių komunalinių atliekų lyginamasis svoris, t/m</t>
    </r>
    <r>
      <rPr>
        <b/>
        <sz val="12"/>
        <color indexed="8"/>
        <rFont val="Times New Roman"/>
        <family val="1"/>
      </rPr>
      <t>³</t>
    </r>
    <r>
      <rPr>
        <b/>
        <sz val="12"/>
        <color indexed="8"/>
        <rFont val="Arial"/>
        <family val="2"/>
      </rPr>
      <t xml:space="preserve"> </t>
    </r>
  </si>
  <si>
    <r>
      <t>Vidutinis nesuspaustų mišrių komunalinių atliekų lyginamasis svoris, t/m</t>
    </r>
    <r>
      <rPr>
        <b/>
        <sz val="12"/>
        <color indexed="8"/>
        <rFont val="Times New Roman"/>
        <family val="1"/>
      </rPr>
      <t>³</t>
    </r>
    <r>
      <rPr>
        <b/>
        <sz val="12"/>
        <color indexed="8"/>
        <rFont val="Arial"/>
        <family val="2"/>
      </rPr>
      <t xml:space="preserve"> </t>
    </r>
  </si>
  <si>
    <t>Alytaus RAAD kontroliuojamoje teritorijoje</t>
  </si>
  <si>
    <t>Kauno RAAD kontroliuojamoje teritorijoje</t>
  </si>
  <si>
    <t>Klaipėdos RAAD kontroliuojamoje teritorijoje</t>
  </si>
  <si>
    <t>Panevėžio RAAD kontroliuojamoje teritorijoje</t>
  </si>
  <si>
    <t>Šiaulių RAAD kontroliuojamoje teritorijoje</t>
  </si>
  <si>
    <t>Utenos RAAD kontroliuojamoje teritorijoje</t>
  </si>
  <si>
    <t>Marijampolės RAAD kontroliuojamoje teritorijoje</t>
  </si>
  <si>
    <t>0,166 - 1,23</t>
  </si>
  <si>
    <t>0,166 - 0,3</t>
  </si>
  <si>
    <t>0,154 - 0,3</t>
  </si>
  <si>
    <t>0,137 - 0,3</t>
  </si>
  <si>
    <t>39 - 82</t>
  </si>
  <si>
    <t>18 - 34,3</t>
  </si>
  <si>
    <t>8 - 15,2</t>
  </si>
  <si>
    <t>0 - 2,7</t>
  </si>
  <si>
    <r>
      <t>nesuspaustų mišrių</t>
    </r>
    <r>
      <rPr>
        <b/>
        <sz val="12"/>
        <color indexed="8"/>
        <rFont val="Times New Roman"/>
        <family val="1"/>
      </rPr>
      <t xml:space="preserve"> komunalinių atliekų iš daugiabučių namų lyginamasis svoris, t/m³ </t>
    </r>
  </si>
  <si>
    <r>
      <t>nesuspaustų mišrių</t>
    </r>
    <r>
      <rPr>
        <b/>
        <sz val="12"/>
        <color indexed="8"/>
        <rFont val="Times New Roman"/>
        <family val="1"/>
      </rPr>
      <t xml:space="preserve"> komunalinių atliekų iš individualių namų lyginamasis svoris, t/m³ </t>
    </r>
  </si>
  <si>
    <t>30 - 82</t>
  </si>
  <si>
    <t>0 - 2</t>
  </si>
  <si>
    <t>0,391  - 0,65</t>
  </si>
  <si>
    <t>0,113 - 0,25</t>
  </si>
  <si>
    <t>0,111 - 0,6</t>
  </si>
  <si>
    <t>0,182 - 0,3</t>
  </si>
  <si>
    <t>Komunalinių atliekų tvarkymo sistemos eksploatacinių kaštų sudedamosios dalys (vienai tonai komunalinių atliekų)</t>
  </si>
  <si>
    <t>38 - 80</t>
  </si>
  <si>
    <t>0 - 19</t>
  </si>
  <si>
    <t>10 - 32,3</t>
  </si>
  <si>
    <t>0 - 8</t>
  </si>
  <si>
    <t>0 - 15</t>
  </si>
  <si>
    <t>Vilniaus RAAD kontroliuojamoje teritorijoje</t>
  </si>
  <si>
    <t>0,175 - 0,21</t>
  </si>
  <si>
    <t>0,26 - 0,52</t>
  </si>
  <si>
    <t>0,11 - 0,3</t>
  </si>
  <si>
    <t>0,125 - 0,3</t>
  </si>
  <si>
    <t>14 - 75,6</t>
  </si>
  <si>
    <t>0 - 75</t>
  </si>
  <si>
    <t>7 - 49</t>
  </si>
  <si>
    <t>12 - 23,3</t>
  </si>
  <si>
    <t>0,4 - 24</t>
  </si>
  <si>
    <t>0,3 - 0,59</t>
  </si>
  <si>
    <t>0,09 - 0,25</t>
  </si>
  <si>
    <t>0,09 - 0,2</t>
  </si>
  <si>
    <t>50 - 93,6</t>
  </si>
  <si>
    <t>3 - 35</t>
  </si>
  <si>
    <t>2,5 - 6</t>
  </si>
  <si>
    <t>53 - 64</t>
  </si>
  <si>
    <t>18 - 41,4</t>
  </si>
  <si>
    <t>3 - 28,12</t>
  </si>
  <si>
    <t>7,46 - 8</t>
  </si>
  <si>
    <t>5,64 - 8,15</t>
  </si>
  <si>
    <t>5 - 30</t>
  </si>
  <si>
    <t>10 - 11</t>
  </si>
  <si>
    <t>6 - 23</t>
  </si>
  <si>
    <t>2 - 13</t>
  </si>
  <si>
    <t>7 - 26</t>
  </si>
  <si>
    <t>2 - 6</t>
  </si>
  <si>
    <t>2 - 11</t>
  </si>
  <si>
    <t>0,17 - 0,48</t>
  </si>
  <si>
    <t>6,76  - 25</t>
  </si>
  <si>
    <t>1766/100</t>
  </si>
  <si>
    <t>2302/100</t>
  </si>
  <si>
    <t>15206/100</t>
  </si>
  <si>
    <t>3893/100</t>
  </si>
  <si>
    <t>6419/100</t>
  </si>
  <si>
    <t>2986/100</t>
  </si>
  <si>
    <t>3335/100</t>
  </si>
  <si>
    <t>214/100</t>
  </si>
  <si>
    <t>53/100</t>
  </si>
  <si>
    <t>5019/100</t>
  </si>
  <si>
    <t>196/100</t>
  </si>
  <si>
    <t>5215/100</t>
  </si>
  <si>
    <t>106/100</t>
  </si>
  <si>
    <t>244/100</t>
  </si>
  <si>
    <t>5987/100</t>
  </si>
  <si>
    <t>213/100</t>
  </si>
  <si>
    <t>6200/100</t>
  </si>
  <si>
    <t>8704/100</t>
  </si>
  <si>
    <t>958/100</t>
  </si>
  <si>
    <t>1484/100</t>
  </si>
  <si>
    <t>26352/100</t>
  </si>
  <si>
    <t>803/100</t>
  </si>
  <si>
    <t>27155/100</t>
  </si>
  <si>
    <t>8961/100</t>
  </si>
  <si>
    <t>191/100</t>
  </si>
  <si>
    <t>459/100</t>
  </si>
  <si>
    <t>13504/100</t>
  </si>
  <si>
    <t>400/100</t>
  </si>
  <si>
    <t>13904/100</t>
  </si>
  <si>
    <t>10053/100</t>
  </si>
  <si>
    <t>283/100</t>
  </si>
  <si>
    <t>972/100</t>
  </si>
  <si>
    <t>17727/100</t>
  </si>
  <si>
    <t>588/100</t>
  </si>
  <si>
    <t>18315/100</t>
  </si>
  <si>
    <t>UAB "MAATC"</t>
  </si>
  <si>
    <t>UAB "MAATC", UAB Ecoservice</t>
  </si>
  <si>
    <t>UAB Marijampolės apskrities atliekų tvarkymo centras</t>
  </si>
  <si>
    <t>UAB "MAATC", UAB "Econovus"</t>
  </si>
  <si>
    <t>UAB "MAATC", UAB "Marijampolės švara"</t>
  </si>
  <si>
    <t>UAB „URUS ir KO“</t>
  </si>
  <si>
    <t>Kušliškių kaimas, Kalvarijos sav. (prie uždaryto Kalvarijos sav. sąvartyno)</t>
  </si>
  <si>
    <t>M. Valančiaus g. 17A, Kazlų Rūda</t>
  </si>
  <si>
    <t>Eglinčiškės k. Kazlų Rūdos sen. Kazlų Rūdos sav.(Prie uždaryto sąvartyno)</t>
  </si>
  <si>
    <t>Vokiečių g. 10, Marijampolė</t>
  </si>
  <si>
    <t>Vasaros g. 16, Marijampolė</t>
  </si>
  <si>
    <t>Panausupio k., Marijampolės sav.</t>
  </si>
  <si>
    <t>Panausupio k. Marijampolės sav. (šalia regioninio sąvartyno)</t>
  </si>
  <si>
    <t>Sodų g.15, Šakiai</t>
  </si>
  <si>
    <t>Šiaurės g. 6a, Vilkaviškis</t>
  </si>
  <si>
    <t>Pavembrių k. šeimenos sen. Vilkaviškio rajono savivaldybė (prie uždaryto sąvartyno)</t>
  </si>
  <si>
    <t>Kompostavimo aikštelė, Plėgų k., Lukšių sen., Šakių sav., prie uždaryto Šakių raj. sav. Sąvartyno</t>
  </si>
  <si>
    <t>Bertužių k., Kairių sen., Šiaulių r.</t>
  </si>
  <si>
    <t>UAB "Marijampolės švara"</t>
  </si>
  <si>
    <t>UAB ,,Kazlų Rūdos paslauga"</t>
  </si>
  <si>
    <t>UAB,,Marijampolės švara"</t>
  </si>
  <si>
    <t xml:space="preserve"> Sutvarkyta bešeimininkių atliekų, t</t>
  </si>
  <si>
    <t>Aplinkos apsaugos rėmimo specialioji programa,                                 LR aplinkos ministerijos dotacija</t>
  </si>
  <si>
    <t>savivaldybės seniūnijos, UAB "Jonavos paslaugos", UAB "Verslo vizijos"</t>
  </si>
  <si>
    <t>UAB "Metalaoidas"</t>
  </si>
  <si>
    <t>SĮ "Kaišiadorių paslaugos", UAB "Ekonovus", Kauno RATC</t>
  </si>
  <si>
    <t>SAARSP</t>
  </si>
  <si>
    <t>5;                        8,1;               0,431</t>
  </si>
  <si>
    <t>1035,                        4901,                   1365</t>
  </si>
  <si>
    <t>11,8;                    56,8</t>
  </si>
  <si>
    <t>17997,                     22406</t>
  </si>
  <si>
    <t>UAB "Kauno švara",                                  UAB "Ekonovus"</t>
  </si>
  <si>
    <t>savivaldybės</t>
  </si>
  <si>
    <t>savivaldybės teritorijoje esančios įmonės, organizacijos, ūkininkai</t>
  </si>
  <si>
    <t>98,3;                    200</t>
  </si>
  <si>
    <t>16461,71;                  36319,55</t>
  </si>
  <si>
    <t>UAB "Dudaudis",                        UAB"Raseinių komunalinės paslaugos"</t>
  </si>
  <si>
    <t>II-V 10.00 nuo iki 19.00; VI nuo 9.00 iki 16.01</t>
  </si>
  <si>
    <t>Nemajūnų g. 15b (žaliajų atliekų)</t>
  </si>
  <si>
    <t>VŠĮ "Eko šviesa"</t>
  </si>
  <si>
    <t>48,54 - 79</t>
  </si>
  <si>
    <t>2,3 -32</t>
  </si>
  <si>
    <t>21 - 36</t>
  </si>
  <si>
    <t>1 - 12,57</t>
  </si>
  <si>
    <t>5,5 - 12</t>
  </si>
  <si>
    <t>Statybininkų 13</t>
  </si>
  <si>
    <t>Šeimyniškių k.</t>
  </si>
  <si>
    <t>Lazdijų r. sav.</t>
  </si>
  <si>
    <t>II-V nuo10.00 iki 19.00; VI nuo 9.00 iki 16.00</t>
  </si>
  <si>
    <t>Švindubrės k</t>
  </si>
  <si>
    <t>UAB "Mano aplinka", UAB "Grinda"</t>
  </si>
  <si>
    <t>Specialioji aplinkos apsaugos rėmimo programa/ Savivaldybės biudžetas</t>
  </si>
  <si>
    <t>Liepkalnio g. 113B</t>
  </si>
  <si>
    <t>Pramonės g. 209S</t>
  </si>
  <si>
    <t>V.A.Graičiūno g. 36C</t>
  </si>
  <si>
    <t>Pumpėnų g. 1</t>
  </si>
  <si>
    <t>Pilaitės g. 50</t>
  </si>
  <si>
    <t>UAB "Atliekų tvarkymo tarnyba"</t>
  </si>
  <si>
    <t>UAB "VSA Vilnius"</t>
  </si>
  <si>
    <t>UAB "Tvar.com" (buvusi "A.S.A. Vilnius")</t>
  </si>
  <si>
    <t>UAB "Ecoservise"</t>
  </si>
  <si>
    <t>UAB "Ekonovus" (buvusi UAB "Švarus miestas")</t>
  </si>
  <si>
    <t>UAB "Veolia Environmental Services Lietuva" (buvusi UAB "Cleanaway", buvus UAB "SKT Evironmental Services Lietuva")</t>
  </si>
  <si>
    <t>UAB "Švara visiems"</t>
  </si>
  <si>
    <t xml:space="preserve">AM nupirkti iš
GPATP* lėšų </t>
  </si>
  <si>
    <t>* GPATP - gaminių ir pakuočių atliekų tvarkymo programos</t>
  </si>
  <si>
    <t>Kamilė Petrauskienė, 870668031, el. p. kamile.petrauskiene@aaa.am.lt</t>
  </si>
  <si>
    <t>*ND - nėra informacijos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</si>
</sst>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.00\ [$Lt-427];[Red]\-#,##0.00\ [$Lt-427]"/>
    <numFmt numFmtId="173" formatCode="#.00"/>
    <numFmt numFmtId="174" formatCode="0.000"/>
    <numFmt numFmtId="175" formatCode="0.0000"/>
    <numFmt numFmtId="176" formatCode="0.0"/>
    <numFmt numFmtId="177" formatCode="0.0E+00"/>
    <numFmt numFmtId="178" formatCode="_-* #,##0.000\ &quot;Lt&quot;_-;\-* #,##0.000\ &quot;Lt&quot;_-;_-* &quot;-&quot;??\ &quot;Lt&quot;_-;_-@_-"/>
    <numFmt numFmtId="179" formatCode="_-* #,##0.0000\ &quot;Lt&quot;_-;\-* #,##0.0000\ &quot;Lt&quot;_-;_-* &quot;-&quot;??\ &quot;Lt&quot;_-;_-@_-"/>
    <numFmt numFmtId="180" formatCode="_-* #,##0.0\ &quot;Lt&quot;_-;\-* #,##0.0\ &quot;Lt&quot;_-;_-* &quot;-&quot;??\ &quot;Lt&quot;_-;_-@_-"/>
    <numFmt numFmtId="181" formatCode="_-* #,##0\ &quot;Lt&quot;_-;\-* #,##0\ &quot;Lt&quot;_-;_-* &quot;-&quot;??\ &quot;Lt&quot;_-;_-@_-"/>
    <numFmt numFmtId="182" formatCode="0.00_ ;\-0.00\ "/>
    <numFmt numFmtId="183" formatCode="#,##0\ &quot;Lt&quot;"/>
    <numFmt numFmtId="184" formatCode="#\ ?/2"/>
    <numFmt numFmtId="185" formatCode="[$-427]yyyy\ &quot;m.&quot;\ mmmm\ d\ &quot;d.&quot;"/>
    <numFmt numFmtId="186" formatCode="#\ ?/4"/>
    <numFmt numFmtId="187" formatCode="#\ ?/8"/>
    <numFmt numFmtId="188" formatCode="#\ ??/16"/>
    <numFmt numFmtId="189" formatCode="#\ ???/???"/>
    <numFmt numFmtId="190" formatCode="[$€-2]\ ###,000_);[Red]\([$€-2]\ ###,000\)"/>
    <numFmt numFmtId="191" formatCode="#,##0.0\ &quot;Lt&quot;"/>
    <numFmt numFmtId="192" formatCode="#,##0.00_ ;[Red]\-#,##0.00\ "/>
    <numFmt numFmtId="193" formatCode="#.000"/>
  </numFmts>
  <fonts count="65">
    <font>
      <sz val="12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 horizontal="center"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4" applyNumberFormat="0" applyAlignment="0" applyProtection="0"/>
    <xf numFmtId="0" fontId="51" fillId="23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2" fillId="24" borderId="0" applyNumberFormat="0" applyBorder="0" applyAlignment="0" applyProtection="0"/>
    <xf numFmtId="0" fontId="1" fillId="0" borderId="0">
      <alignment/>
      <protection/>
    </xf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1" fillId="31" borderId="6" applyNumberFormat="0" applyFont="0" applyAlignment="0" applyProtection="0"/>
    <xf numFmtId="0" fontId="53" fillId="0" borderId="0" applyNumberFormat="0" applyFill="0" applyBorder="0" applyAlignment="0" applyProtection="0"/>
    <xf numFmtId="9" fontId="1" fillId="0" borderId="0" applyFill="0" applyBorder="0" applyAlignment="0" applyProtection="0"/>
    <xf numFmtId="0" fontId="54" fillId="22" borderId="5" applyNumberForma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</cellStyleXfs>
  <cellXfs count="763"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2" fontId="0" fillId="0" borderId="10" xfId="0" applyNumberForma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176" fontId="6" fillId="0" borderId="10" xfId="0" applyNumberFormat="1" applyFont="1" applyBorder="1" applyAlignment="1" applyProtection="1">
      <alignment horizontal="center" vertical="center" wrapText="1"/>
      <protection hidden="1" locked="0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73" fontId="6" fillId="0" borderId="10" xfId="0" applyNumberFormat="1" applyFont="1" applyBorder="1" applyAlignment="1">
      <alignment horizontal="center" vertical="center"/>
    </xf>
    <xf numFmtId="173" fontId="0" fillId="0" borderId="20" xfId="0" applyNumberFormat="1" applyFon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3" fontId="2" fillId="0" borderId="21" xfId="0" applyNumberFormat="1" applyFont="1" applyBorder="1" applyAlignment="1">
      <alignment horizontal="center" vertical="center" wrapText="1"/>
    </xf>
    <xf numFmtId="173" fontId="7" fillId="0" borderId="12" xfId="0" applyNumberFormat="1" applyFont="1" applyBorder="1" applyAlignment="1">
      <alignment horizontal="center" vertical="center"/>
    </xf>
    <xf numFmtId="173" fontId="7" fillId="0" borderId="15" xfId="0" applyNumberFormat="1" applyFont="1" applyBorder="1" applyAlignment="1">
      <alignment horizontal="center"/>
    </xf>
    <xf numFmtId="173" fontId="0" fillId="0" borderId="10" xfId="0" applyNumberFormat="1" applyFont="1" applyBorder="1" applyAlignment="1">
      <alignment horizontal="center" vertical="center"/>
    </xf>
    <xf numFmtId="173" fontId="0" fillId="0" borderId="14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16" borderId="23" xfId="0" applyFont="1" applyFill="1" applyBorder="1" applyAlignment="1">
      <alignment horizontal="center" vertical="center" wrapText="1"/>
    </xf>
    <xf numFmtId="0" fontId="58" fillId="16" borderId="2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16" borderId="2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wrapText="1"/>
    </xf>
    <xf numFmtId="0" fontId="5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2" fillId="16" borderId="23" xfId="0" applyFont="1" applyFill="1" applyBorder="1" applyAlignment="1">
      <alignment horizontal="center" vertical="center" wrapText="1"/>
    </xf>
    <xf numFmtId="0" fontId="7" fillId="16" borderId="23" xfId="0" applyFont="1" applyFill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2" fillId="16" borderId="22" xfId="0" applyFont="1" applyFill="1" applyBorder="1" applyAlignment="1">
      <alignment horizontal="center" vertical="center" wrapText="1"/>
    </xf>
    <xf numFmtId="0" fontId="58" fillId="16" borderId="23" xfId="0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73" fontId="2" fillId="16" borderId="25" xfId="0" applyNumberFormat="1" applyFont="1" applyFill="1" applyBorder="1" applyAlignment="1">
      <alignment horizontal="center" vertical="center" wrapText="1"/>
    </xf>
    <xf numFmtId="2" fontId="2" fillId="16" borderId="25" xfId="0" applyNumberFormat="1" applyFont="1" applyFill="1" applyBorder="1" applyAlignment="1">
      <alignment horizontal="center" vertical="center" wrapText="1"/>
    </xf>
    <xf numFmtId="2" fontId="2" fillId="16" borderId="2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" fillId="16" borderId="27" xfId="0" applyFont="1" applyFill="1" applyBorder="1" applyAlignment="1">
      <alignment horizontal="center" vertical="center" wrapText="1"/>
    </xf>
    <xf numFmtId="2" fontId="2" fillId="16" borderId="28" xfId="0" applyNumberFormat="1" applyFont="1" applyFill="1" applyBorder="1" applyAlignment="1">
      <alignment horizontal="center" vertical="center" wrapText="1"/>
    </xf>
    <xf numFmtId="2" fontId="2" fillId="16" borderId="29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8" fillId="0" borderId="30" xfId="0" applyFont="1" applyFill="1" applyBorder="1" applyAlignment="1">
      <alignment horizontal="left"/>
    </xf>
    <xf numFmtId="0" fontId="13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0" fillId="0" borderId="31" xfId="0" applyFill="1" applyBorder="1" applyAlignment="1">
      <alignment horizontal="left" vertical="center"/>
    </xf>
    <xf numFmtId="0" fontId="2" fillId="16" borderId="25" xfId="0" applyFont="1" applyFill="1" applyBorder="1" applyAlignment="1">
      <alignment horizontal="center" vertical="center" wrapText="1"/>
    </xf>
    <xf numFmtId="0" fontId="2" fillId="16" borderId="26" xfId="0" applyFont="1" applyFill="1" applyBorder="1" applyAlignment="1">
      <alignment horizontal="center" vertical="center" wrapText="1"/>
    </xf>
    <xf numFmtId="0" fontId="2" fillId="16" borderId="0" xfId="0" applyFont="1" applyFill="1" applyAlignment="1">
      <alignment horizontal="center" vertical="center" wrapText="1"/>
    </xf>
    <xf numFmtId="1" fontId="7" fillId="16" borderId="20" xfId="0" applyNumberFormat="1" applyFont="1" applyFill="1" applyBorder="1" applyAlignment="1">
      <alignment horizontal="center" vertical="center"/>
    </xf>
    <xf numFmtId="176" fontId="2" fillId="16" borderId="25" xfId="0" applyNumberFormat="1" applyFont="1" applyFill="1" applyBorder="1" applyAlignment="1">
      <alignment horizontal="center" vertical="center" wrapText="1"/>
    </xf>
    <xf numFmtId="176" fontId="7" fillId="16" borderId="31" xfId="0" applyNumberFormat="1" applyFont="1" applyFill="1" applyBorder="1" applyAlignment="1">
      <alignment horizontal="center" vertical="center" wrapText="1"/>
    </xf>
    <xf numFmtId="0" fontId="2" fillId="16" borderId="32" xfId="0" applyFont="1" applyFill="1" applyBorder="1" applyAlignment="1">
      <alignment horizontal="center" vertical="center" wrapText="1"/>
    </xf>
    <xf numFmtId="0" fontId="2" fillId="16" borderId="33" xfId="0" applyFont="1" applyFill="1" applyBorder="1" applyAlignment="1">
      <alignment horizontal="center" vertical="center" wrapText="1"/>
    </xf>
    <xf numFmtId="0" fontId="2" fillId="16" borderId="34" xfId="0" applyFont="1" applyFill="1" applyBorder="1" applyAlignment="1">
      <alignment horizontal="center" vertical="center" wrapText="1"/>
    </xf>
    <xf numFmtId="176" fontId="7" fillId="16" borderId="25" xfId="0" applyNumberFormat="1" applyFont="1" applyFill="1" applyBorder="1" applyAlignment="1">
      <alignment horizontal="center" vertical="center"/>
    </xf>
    <xf numFmtId="0" fontId="0" fillId="16" borderId="25" xfId="0" applyFill="1" applyBorder="1" applyAlignment="1">
      <alignment horizontal="center" vertical="center" wrapText="1"/>
    </xf>
    <xf numFmtId="0" fontId="2" fillId="16" borderId="28" xfId="0" applyFont="1" applyFill="1" applyBorder="1" applyAlignment="1">
      <alignment horizontal="center" vertical="center" wrapText="1"/>
    </xf>
    <xf numFmtId="1" fontId="2" fillId="16" borderId="29" xfId="0" applyNumberFormat="1" applyFont="1" applyFill="1" applyBorder="1" applyAlignment="1">
      <alignment horizontal="center" vertical="center" wrapText="1"/>
    </xf>
    <xf numFmtId="0" fontId="2" fillId="16" borderId="29" xfId="0" applyFont="1" applyFill="1" applyBorder="1" applyAlignment="1">
      <alignment horizontal="center" vertical="center" wrapText="1"/>
    </xf>
    <xf numFmtId="176" fontId="2" fillId="16" borderId="29" xfId="0" applyNumberFormat="1" applyFont="1" applyFill="1" applyBorder="1" applyAlignment="1">
      <alignment horizontal="center" vertical="center" wrapText="1"/>
    </xf>
    <xf numFmtId="0" fontId="7" fillId="16" borderId="23" xfId="0" applyFont="1" applyFill="1" applyBorder="1" applyAlignment="1">
      <alignment horizontal="center" wrapText="1"/>
    </xf>
    <xf numFmtId="0" fontId="7" fillId="16" borderId="35" xfId="0" applyFont="1" applyFill="1" applyBorder="1" applyAlignment="1">
      <alignment wrapText="1"/>
    </xf>
    <xf numFmtId="0" fontId="7" fillId="16" borderId="36" xfId="0" applyFont="1" applyFill="1" applyBorder="1" applyAlignment="1">
      <alignment wrapText="1"/>
    </xf>
    <xf numFmtId="0" fontId="7" fillId="16" borderId="36" xfId="0" applyFont="1" applyFill="1" applyBorder="1" applyAlignment="1">
      <alignment wrapText="1"/>
    </xf>
    <xf numFmtId="0" fontId="7" fillId="16" borderId="37" xfId="0" applyFont="1" applyFill="1" applyBorder="1" applyAlignment="1">
      <alignment wrapText="1"/>
    </xf>
    <xf numFmtId="0" fontId="7" fillId="34" borderId="28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textRotation="90" wrapText="1"/>
    </xf>
    <xf numFmtId="0" fontId="7" fillId="16" borderId="39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35" borderId="10" xfId="0" applyFont="1" applyFill="1" applyBorder="1" applyAlignment="1">
      <alignment horizontal="center" vertical="center"/>
    </xf>
    <xf numFmtId="1" fontId="6" fillId="0" borderId="10" xfId="0" applyNumberFormat="1" applyFont="1" applyBorder="1" applyAlignment="1" applyProtection="1">
      <alignment horizontal="center"/>
      <protection hidden="1"/>
    </xf>
    <xf numFmtId="1" fontId="6" fillId="36" borderId="10" xfId="0" applyNumberFormat="1" applyFont="1" applyFill="1" applyBorder="1" applyAlignment="1">
      <alignment horizontal="center" vertical="center" wrapText="1"/>
    </xf>
    <xf numFmtId="1" fontId="6" fillId="35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1" fontId="6" fillId="36" borderId="10" xfId="0" applyNumberFormat="1" applyFont="1" applyFill="1" applyBorder="1" applyAlignment="1" applyProtection="1">
      <alignment horizontal="center" vertical="center"/>
      <protection hidden="1"/>
    </xf>
    <xf numFmtId="0" fontId="6" fillId="36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Border="1" applyAlignment="1" applyProtection="1">
      <alignment horizontal="center" vertical="center"/>
      <protection hidden="1"/>
    </xf>
    <xf numFmtId="0" fontId="6" fillId="36" borderId="11" xfId="0" applyFont="1" applyFill="1" applyBorder="1" applyAlignment="1">
      <alignment horizontal="center" vertical="center" wrapText="1"/>
    </xf>
    <xf numFmtId="1" fontId="6" fillId="35" borderId="12" xfId="0" applyNumberFormat="1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1" fontId="6" fillId="36" borderId="14" xfId="0" applyNumberFormat="1" applyFont="1" applyFill="1" applyBorder="1" applyAlignment="1">
      <alignment horizontal="center" vertical="center" wrapText="1"/>
    </xf>
    <xf numFmtId="1" fontId="6" fillId="36" borderId="14" xfId="0" applyNumberFormat="1" applyFont="1" applyFill="1" applyBorder="1" applyAlignment="1" applyProtection="1">
      <alignment horizontal="center" vertical="center"/>
      <protection hidden="1"/>
    </xf>
    <xf numFmtId="1" fontId="6" fillId="35" borderId="14" xfId="0" applyNumberFormat="1" applyFont="1" applyFill="1" applyBorder="1" applyAlignment="1">
      <alignment horizontal="center" vertical="center" wrapText="1"/>
    </xf>
    <xf numFmtId="1" fontId="6" fillId="35" borderId="15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6" fillId="36" borderId="40" xfId="0" applyFont="1" applyFill="1" applyBorder="1" applyAlignment="1">
      <alignment horizontal="center"/>
    </xf>
    <xf numFmtId="0" fontId="0" fillId="35" borderId="41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36" borderId="12" xfId="0" applyFont="1" applyFill="1" applyBorder="1" applyAlignment="1">
      <alignment horizontal="center"/>
    </xf>
    <xf numFmtId="0" fontId="6" fillId="36" borderId="42" xfId="0" applyFont="1" applyFill="1" applyBorder="1" applyAlignment="1">
      <alignment horizontal="center"/>
    </xf>
    <xf numFmtId="0" fontId="0" fillId="35" borderId="4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 vertical="center" wrapText="1"/>
    </xf>
    <xf numFmtId="0" fontId="7" fillId="37" borderId="29" xfId="0" applyFont="1" applyFill="1" applyBorder="1" applyAlignment="1">
      <alignment horizontal="center" vertical="center" wrapText="1"/>
    </xf>
    <xf numFmtId="0" fontId="7" fillId="37" borderId="3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58" fillId="16" borderId="39" xfId="0" applyFont="1" applyFill="1" applyBorder="1" applyAlignment="1">
      <alignment horizontal="center" vertical="center" wrapText="1"/>
    </xf>
    <xf numFmtId="0" fontId="2" fillId="16" borderId="25" xfId="0" applyFont="1" applyFill="1" applyBorder="1" applyAlignment="1">
      <alignment horizontal="center" vertical="center" wrapText="1"/>
    </xf>
    <xf numFmtId="0" fontId="2" fillId="16" borderId="26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16" borderId="28" xfId="0" applyFont="1" applyFill="1" applyBorder="1" applyAlignment="1">
      <alignment horizontal="center" vertical="center" wrapText="1"/>
    </xf>
    <xf numFmtId="0" fontId="2" fillId="16" borderId="27" xfId="0" applyFont="1" applyFill="1" applyBorder="1" applyAlignment="1">
      <alignment horizontal="center" vertical="center" wrapText="1"/>
    </xf>
    <xf numFmtId="0" fontId="2" fillId="16" borderId="4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" fillId="16" borderId="39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5" fillId="16" borderId="25" xfId="0" applyFont="1" applyFill="1" applyBorder="1" applyAlignment="1">
      <alignment horizontal="center" vertical="center" wrapText="1"/>
    </xf>
    <xf numFmtId="0" fontId="5" fillId="16" borderId="2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6" fillId="36" borderId="18" xfId="0" applyFont="1" applyFill="1" applyBorder="1" applyAlignment="1">
      <alignment horizontal="center" vertical="center" wrapText="1"/>
    </xf>
    <xf numFmtId="0" fontId="13" fillId="34" borderId="45" xfId="0" applyFont="1" applyFill="1" applyBorder="1" applyAlignment="1">
      <alignment horizontal="center" vertical="center" textRotation="90" wrapText="1"/>
    </xf>
    <xf numFmtId="0" fontId="15" fillId="34" borderId="45" xfId="0" applyFont="1" applyFill="1" applyBorder="1" applyAlignment="1">
      <alignment horizontal="center" vertical="center" textRotation="90" wrapText="1"/>
    </xf>
    <xf numFmtId="0" fontId="15" fillId="34" borderId="46" xfId="0" applyFont="1" applyFill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187" fontId="3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16" borderId="25" xfId="0" applyFont="1" applyFill="1" applyBorder="1" applyAlignment="1">
      <alignment horizontal="center" vertical="center" wrapText="1"/>
    </xf>
    <xf numFmtId="0" fontId="0" fillId="16" borderId="26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0" fontId="7" fillId="16" borderId="25" xfId="0" applyFont="1" applyFill="1" applyBorder="1" applyAlignment="1">
      <alignment horizontal="center" vertical="center" wrapText="1"/>
    </xf>
    <xf numFmtId="0" fontId="7" fillId="16" borderId="26" xfId="0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 wrapText="1"/>
    </xf>
    <xf numFmtId="0" fontId="9" fillId="36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16" borderId="25" xfId="0" applyFont="1" applyFill="1" applyBorder="1" applyAlignment="1">
      <alignment horizontal="center" vertical="center" textRotation="90" wrapText="1"/>
    </xf>
    <xf numFmtId="0" fontId="11" fillId="16" borderId="25" xfId="0" applyFont="1" applyFill="1" applyBorder="1" applyAlignment="1">
      <alignment horizontal="center" vertical="center" wrapText="1"/>
    </xf>
    <xf numFmtId="0" fontId="11" fillId="16" borderId="2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textRotation="90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textRotation="90" wrapText="1"/>
    </xf>
    <xf numFmtId="0" fontId="6" fillId="36" borderId="12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 textRotation="90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textRotation="90" wrapText="1"/>
    </xf>
    <xf numFmtId="0" fontId="6" fillId="0" borderId="14" xfId="0" applyFont="1" applyFill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2" fillId="16" borderId="25" xfId="0" applyNumberFormat="1" applyFont="1" applyFill="1" applyBorder="1" applyAlignment="1">
      <alignment horizontal="center" vertical="center" wrapText="1"/>
    </xf>
    <xf numFmtId="176" fontId="2" fillId="16" borderId="25" xfId="0" applyNumberFormat="1" applyFont="1" applyFill="1" applyBorder="1" applyAlignment="1">
      <alignment horizontal="center" vertical="center" wrapText="1"/>
    </xf>
    <xf numFmtId="1" fontId="2" fillId="16" borderId="26" xfId="0" applyNumberFormat="1" applyFont="1" applyFill="1" applyBorder="1" applyAlignment="1">
      <alignment horizontal="center" vertical="center" wrapText="1"/>
    </xf>
    <xf numFmtId="1" fontId="2" fillId="16" borderId="25" xfId="0" applyNumberFormat="1" applyFont="1" applyFill="1" applyBorder="1" applyAlignment="1">
      <alignment horizontal="center" vertical="center" wrapText="1"/>
    </xf>
    <xf numFmtId="176" fontId="6" fillId="36" borderId="10" xfId="0" applyNumberFormat="1" applyFont="1" applyFill="1" applyBorder="1" applyAlignment="1" applyProtection="1">
      <alignment horizontal="center" vertical="center" wrapText="1"/>
      <protection hidden="1" locked="0"/>
    </xf>
    <xf numFmtId="176" fontId="6" fillId="36" borderId="10" xfId="0" applyNumberFormat="1" applyFont="1" applyFill="1" applyBorder="1" applyAlignment="1">
      <alignment horizontal="center" vertical="center" wrapText="1"/>
    </xf>
    <xf numFmtId="176" fontId="6" fillId="36" borderId="10" xfId="0" applyNumberFormat="1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1" fontId="2" fillId="34" borderId="33" xfId="0" applyNumberFormat="1" applyFont="1" applyFill="1" applyBorder="1" applyAlignment="1">
      <alignment horizontal="center" vertical="center" wrapText="1"/>
    </xf>
    <xf numFmtId="1" fontId="2" fillId="34" borderId="34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176" fontId="6" fillId="36" borderId="14" xfId="0" applyNumberFormat="1" applyFont="1" applyFill="1" applyBorder="1" applyAlignment="1">
      <alignment horizontal="center" vertical="center" wrapText="1"/>
    </xf>
    <xf numFmtId="1" fontId="2" fillId="16" borderId="26" xfId="0" applyNumberFormat="1" applyFont="1" applyFill="1" applyBorder="1" applyAlignment="1">
      <alignment horizontal="center" vertical="center" wrapText="1"/>
    </xf>
    <xf numFmtId="1" fontId="2" fillId="16" borderId="25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" fontId="0" fillId="36" borderId="10" xfId="0" applyNumberFormat="1" applyFont="1" applyFill="1" applyBorder="1" applyAlignment="1">
      <alignment horizontal="center" vertical="center" wrapText="1"/>
    </xf>
    <xf numFmtId="1" fontId="0" fillId="36" borderId="12" xfId="0" applyNumberFormat="1" applyFont="1" applyFill="1" applyBorder="1" applyAlignment="1">
      <alignment horizontal="center" vertical="center" wrapText="1"/>
    </xf>
    <xf numFmtId="1" fontId="0" fillId="36" borderId="14" xfId="0" applyNumberFormat="1" applyFont="1" applyFill="1" applyBorder="1" applyAlignment="1">
      <alignment horizontal="center" vertical="center" wrapText="1"/>
    </xf>
    <xf numFmtId="1" fontId="0" fillId="36" borderId="15" xfId="0" applyNumberFormat="1" applyFont="1" applyFill="1" applyBorder="1" applyAlignment="1">
      <alignment horizontal="center" vertical="center" wrapText="1"/>
    </xf>
    <xf numFmtId="176" fontId="0" fillId="36" borderId="10" xfId="0" applyNumberFormat="1" applyFont="1" applyFill="1" applyBorder="1" applyAlignment="1">
      <alignment horizontal="center" vertical="center" wrapText="1"/>
    </xf>
    <xf numFmtId="176" fontId="0" fillId="36" borderId="14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" fontId="0" fillId="36" borderId="12" xfId="0" applyNumberFormat="1" applyFont="1" applyFill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16" borderId="2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left" vertical="top" wrapText="1"/>
    </xf>
    <xf numFmtId="0" fontId="60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36" borderId="0" xfId="0" applyFont="1" applyFill="1" applyAlignment="1">
      <alignment horizontal="center"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1" fontId="2" fillId="16" borderId="29" xfId="0" applyNumberFormat="1" applyFont="1" applyFill="1" applyBorder="1" applyAlignment="1">
      <alignment horizontal="center" vertical="center" wrapText="1"/>
    </xf>
    <xf numFmtId="1" fontId="2" fillId="16" borderId="38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3" fontId="6" fillId="0" borderId="10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2" fillId="16" borderId="20" xfId="0" applyNumberFormat="1" applyFont="1" applyFill="1" applyBorder="1" applyAlignment="1">
      <alignment horizontal="center" vertical="center" wrapText="1"/>
    </xf>
    <xf numFmtId="2" fontId="2" fillId="16" borderId="21" xfId="0" applyNumberFormat="1" applyFont="1" applyFill="1" applyBorder="1" applyAlignment="1">
      <alignment horizontal="center" vertical="center" wrapText="1"/>
    </xf>
    <xf numFmtId="173" fontId="7" fillId="0" borderId="12" xfId="0" applyNumberFormat="1" applyFont="1" applyBorder="1" applyAlignment="1">
      <alignment horizontal="center"/>
    </xf>
    <xf numFmtId="173" fontId="2" fillId="16" borderId="25" xfId="0" applyNumberFormat="1" applyFont="1" applyFill="1" applyBorder="1" applyAlignment="1">
      <alignment horizontal="center" vertical="center" wrapText="1"/>
    </xf>
    <xf numFmtId="173" fontId="2" fillId="16" borderId="26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1" fontId="0" fillId="0" borderId="0" xfId="0" applyNumberFormat="1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14" fillId="16" borderId="2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73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" fontId="6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 wrapText="1"/>
    </xf>
    <xf numFmtId="0" fontId="12" fillId="16" borderId="38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1" fontId="11" fillId="0" borderId="42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2" fontId="7" fillId="34" borderId="29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3" fillId="0" borderId="10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6" fillId="0" borderId="40" xfId="0" applyNumberFormat="1" applyFont="1" applyBorder="1" applyAlignment="1">
      <alignment horizontal="center" vertical="center" wrapText="1"/>
    </xf>
    <xf numFmtId="2" fontId="6" fillId="0" borderId="53" xfId="0" applyNumberFormat="1" applyFont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textRotation="90" wrapText="1"/>
    </xf>
    <xf numFmtId="0" fontId="7" fillId="34" borderId="55" xfId="0" applyFont="1" applyFill="1" applyBorder="1" applyAlignment="1">
      <alignment horizontal="center" vertical="center" wrapText="1"/>
    </xf>
    <xf numFmtId="0" fontId="7" fillId="38" borderId="55" xfId="0" applyFont="1" applyFill="1" applyBorder="1" applyAlignment="1">
      <alignment horizontal="center" vertical="center" wrapText="1"/>
    </xf>
    <xf numFmtId="0" fontId="7" fillId="38" borderId="55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0" xfId="0" applyFont="1" applyBorder="1" applyAlignment="1" quotePrefix="1">
      <alignment horizontal="center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top" wrapText="1"/>
    </xf>
    <xf numFmtId="0" fontId="9" fillId="0" borderId="40" xfId="0" applyFont="1" applyFill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6" fillId="0" borderId="0" xfId="0" applyNumberFormat="1" applyFont="1" applyBorder="1" applyAlignment="1" applyProtection="1">
      <alignment horizontal="center" vertical="center" wrapText="1"/>
      <protection hidden="1" locked="0"/>
    </xf>
    <xf numFmtId="176" fontId="6" fillId="0" borderId="0" xfId="0" applyNumberFormat="1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2" fillId="16" borderId="38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 applyProtection="1">
      <alignment horizontal="center" vertical="center"/>
      <protection hidden="1"/>
    </xf>
    <xf numFmtId="176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36" borderId="10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Border="1" applyAlignment="1" applyProtection="1">
      <alignment horizontal="center" vertical="center" wrapText="1"/>
      <protection hidden="1" locked="0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176" fontId="63" fillId="0" borderId="41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2" fontId="2" fillId="16" borderId="44" xfId="0" applyNumberFormat="1" applyFont="1" applyFill="1" applyBorder="1" applyAlignment="1">
      <alignment horizontal="center" vertical="center" wrapText="1"/>
    </xf>
    <xf numFmtId="173" fontId="2" fillId="16" borderId="26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16" borderId="35" xfId="0" applyFill="1" applyBorder="1" applyAlignment="1">
      <alignment horizontal="center" vertical="center" wrapText="1"/>
    </xf>
    <xf numFmtId="0" fontId="0" fillId="16" borderId="36" xfId="0" applyFill="1" applyBorder="1" applyAlignment="1">
      <alignment horizontal="center" vertical="center" wrapText="1"/>
    </xf>
    <xf numFmtId="0" fontId="0" fillId="16" borderId="37" xfId="0" applyFill="1" applyBorder="1" applyAlignment="1">
      <alignment horizontal="center" vertical="center" wrapText="1"/>
    </xf>
    <xf numFmtId="0" fontId="0" fillId="16" borderId="25" xfId="0" applyFill="1" applyBorder="1" applyAlignment="1">
      <alignment horizontal="center" vertical="center" wrapText="1"/>
    </xf>
    <xf numFmtId="0" fontId="0" fillId="16" borderId="26" xfId="0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16" borderId="35" xfId="0" applyFont="1" applyFill="1" applyBorder="1" applyAlignment="1">
      <alignment horizontal="center" vertical="center" wrapText="1"/>
    </xf>
    <xf numFmtId="0" fontId="0" fillId="16" borderId="36" xfId="0" applyFont="1" applyFill="1" applyBorder="1" applyAlignment="1">
      <alignment horizontal="center" vertical="center" wrapText="1"/>
    </xf>
    <xf numFmtId="0" fontId="0" fillId="16" borderId="37" xfId="0" applyFont="1" applyFill="1" applyBorder="1" applyAlignment="1">
      <alignment horizontal="center" vertical="center" wrapText="1"/>
    </xf>
    <xf numFmtId="0" fontId="0" fillId="16" borderId="25" xfId="0" applyFont="1" applyFill="1" applyBorder="1" applyAlignment="1">
      <alignment horizontal="center" vertical="center" wrapText="1"/>
    </xf>
    <xf numFmtId="0" fontId="0" fillId="16" borderId="2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0" fontId="0" fillId="16" borderId="58" xfId="0" applyFont="1" applyFill="1" applyBorder="1" applyAlignment="1">
      <alignment horizontal="center" vertical="center" wrapText="1"/>
    </xf>
    <xf numFmtId="0" fontId="0" fillId="16" borderId="59" xfId="0" applyFont="1" applyFill="1" applyBorder="1" applyAlignment="1">
      <alignment horizontal="center" vertical="center" wrapText="1"/>
    </xf>
    <xf numFmtId="0" fontId="0" fillId="16" borderId="6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9" fillId="0" borderId="61" xfId="0" applyFont="1" applyBorder="1" applyAlignment="1">
      <alignment horizontal="center" vertical="center" wrapText="1"/>
    </xf>
    <xf numFmtId="0" fontId="59" fillId="0" borderId="62" xfId="0" applyFont="1" applyBorder="1" applyAlignment="1">
      <alignment horizontal="center" vertical="center" wrapText="1"/>
    </xf>
    <xf numFmtId="0" fontId="59" fillId="0" borderId="52" xfId="0" applyFont="1" applyBorder="1" applyAlignment="1">
      <alignment horizontal="center" vertical="center" wrapText="1"/>
    </xf>
    <xf numFmtId="0" fontId="59" fillId="0" borderId="63" xfId="0" applyFont="1" applyBorder="1" applyAlignment="1">
      <alignment horizontal="center" vertical="center" wrapText="1"/>
    </xf>
    <xf numFmtId="0" fontId="59" fillId="0" borderId="50" xfId="0" applyFont="1" applyBorder="1" applyAlignment="1">
      <alignment horizontal="center" vertical="center" wrapText="1"/>
    </xf>
    <xf numFmtId="0" fontId="59" fillId="0" borderId="6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16" borderId="25" xfId="0" applyFont="1" applyFill="1" applyBorder="1" applyAlignment="1">
      <alignment horizontal="center" vertical="center" wrapText="1"/>
    </xf>
    <xf numFmtId="0" fontId="5" fillId="16" borderId="26" xfId="0" applyFont="1" applyFill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9" fillId="16" borderId="25" xfId="0" applyFont="1" applyFill="1" applyBorder="1" applyAlignment="1">
      <alignment horizontal="center" vertical="center" wrapText="1"/>
    </xf>
    <xf numFmtId="0" fontId="9" fillId="16" borderId="26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1" fillId="16" borderId="35" xfId="0" applyFont="1" applyFill="1" applyBorder="1" applyAlignment="1">
      <alignment horizontal="center" vertical="center" wrapText="1"/>
    </xf>
    <xf numFmtId="0" fontId="11" fillId="16" borderId="36" xfId="0" applyFont="1" applyFill="1" applyBorder="1" applyAlignment="1">
      <alignment horizontal="center" vertical="center" wrapText="1"/>
    </xf>
    <xf numFmtId="0" fontId="11" fillId="16" borderId="37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16" borderId="25" xfId="0" applyFont="1" applyFill="1" applyBorder="1" applyAlignment="1">
      <alignment horizontal="center" vertical="center" wrapText="1"/>
    </xf>
    <xf numFmtId="0" fontId="7" fillId="16" borderId="2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7" fillId="0" borderId="62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11" fillId="36" borderId="31" xfId="0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center" vertical="center" wrapText="1"/>
    </xf>
    <xf numFmtId="0" fontId="11" fillId="36" borderId="51" xfId="0" applyFont="1" applyFill="1" applyBorder="1" applyAlignment="1">
      <alignment horizontal="center" vertical="center" wrapText="1"/>
    </xf>
    <xf numFmtId="0" fontId="11" fillId="36" borderId="63" xfId="0" applyFont="1" applyFill="1" applyBorder="1" applyAlignment="1">
      <alignment horizontal="center" vertical="center" wrapText="1"/>
    </xf>
    <xf numFmtId="0" fontId="11" fillId="36" borderId="50" xfId="0" applyFont="1" applyFill="1" applyBorder="1" applyAlignment="1">
      <alignment horizontal="center" vertical="center" wrapText="1"/>
    </xf>
    <xf numFmtId="0" fontId="11" fillId="36" borderId="6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33" borderId="61" xfId="0" applyFont="1" applyFill="1" applyBorder="1" applyAlignment="1">
      <alignment horizontal="center" vertical="center"/>
    </xf>
    <xf numFmtId="0" fontId="9" fillId="33" borderId="62" xfId="0" applyFont="1" applyFill="1" applyBorder="1" applyAlignment="1">
      <alignment horizontal="center" vertical="center"/>
    </xf>
    <xf numFmtId="0" fontId="9" fillId="33" borderId="52" xfId="0" applyFont="1" applyFill="1" applyBorder="1" applyAlignment="1">
      <alignment horizontal="center" vertical="center"/>
    </xf>
    <xf numFmtId="0" fontId="9" fillId="33" borderId="63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64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2" fillId="0" borderId="18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0" fillId="16" borderId="58" xfId="0" applyFill="1" applyBorder="1" applyAlignment="1">
      <alignment horizontal="center" vertical="center" wrapText="1"/>
    </xf>
    <xf numFmtId="0" fontId="0" fillId="16" borderId="59" xfId="0" applyFill="1" applyBorder="1" applyAlignment="1">
      <alignment horizontal="center" vertical="center" wrapText="1"/>
    </xf>
    <xf numFmtId="0" fontId="0" fillId="16" borderId="60" xfId="0" applyFill="1" applyBorder="1" applyAlignment="1">
      <alignment horizontal="center" vertical="center" wrapText="1"/>
    </xf>
    <xf numFmtId="0" fontId="7" fillId="16" borderId="35" xfId="0" applyFont="1" applyFill="1" applyBorder="1" applyAlignment="1">
      <alignment horizontal="center" vertical="center"/>
    </xf>
    <xf numFmtId="0" fontId="7" fillId="16" borderId="36" xfId="0" applyFont="1" applyFill="1" applyBorder="1" applyAlignment="1">
      <alignment horizontal="center" vertical="center"/>
    </xf>
    <xf numFmtId="0" fontId="7" fillId="16" borderId="3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6" fillId="36" borderId="56" xfId="0" applyNumberFormat="1" applyFont="1" applyFill="1" applyBorder="1" applyAlignment="1">
      <alignment horizontal="center" vertical="center" wrapText="1"/>
    </xf>
    <xf numFmtId="1" fontId="6" fillId="36" borderId="57" xfId="0" applyNumberFormat="1" applyFont="1" applyFill="1" applyBorder="1" applyAlignment="1">
      <alignment horizontal="center" vertical="center" wrapText="1"/>
    </xf>
    <xf numFmtId="1" fontId="6" fillId="36" borderId="5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36" borderId="56" xfId="0" applyFont="1" applyFill="1" applyBorder="1" applyAlignment="1">
      <alignment horizontal="center" vertical="center" wrapText="1"/>
    </xf>
    <xf numFmtId="0" fontId="6" fillId="36" borderId="57" xfId="0" applyFont="1" applyFill="1" applyBorder="1" applyAlignment="1">
      <alignment horizontal="center" vertical="center" wrapText="1"/>
    </xf>
    <xf numFmtId="0" fontId="6" fillId="36" borderId="54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16" borderId="58" xfId="0" applyFont="1" applyFill="1" applyBorder="1" applyAlignment="1">
      <alignment horizontal="center" vertical="center" wrapText="1"/>
    </xf>
    <xf numFmtId="0" fontId="5" fillId="16" borderId="59" xfId="0" applyFont="1" applyFill="1" applyBorder="1" applyAlignment="1">
      <alignment horizontal="center" vertical="center" wrapText="1"/>
    </xf>
    <xf numFmtId="0" fontId="5" fillId="16" borderId="60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0" fontId="13" fillId="34" borderId="26" xfId="0" applyFont="1" applyFill="1" applyBorder="1" applyAlignment="1">
      <alignment horizontal="center" vertical="center" wrapText="1"/>
    </xf>
    <xf numFmtId="0" fontId="14" fillId="16" borderId="25" xfId="0" applyFont="1" applyFill="1" applyBorder="1" applyAlignment="1">
      <alignment horizontal="center" vertical="center" wrapText="1"/>
    </xf>
    <xf numFmtId="0" fontId="14" fillId="16" borderId="2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/>
    </xf>
    <xf numFmtId="2" fontId="6" fillId="0" borderId="55" xfId="0" applyNumberFormat="1" applyFont="1" applyBorder="1" applyAlignment="1">
      <alignment horizontal="center" vertical="center"/>
    </xf>
    <xf numFmtId="2" fontId="6" fillId="33" borderId="55" xfId="0" applyNumberFormat="1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 wrapText="1"/>
    </xf>
    <xf numFmtId="0" fontId="6" fillId="33" borderId="55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 wrapText="1"/>
    </xf>
    <xf numFmtId="0" fontId="2" fillId="10" borderId="6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 wrapText="1"/>
    </xf>
    <xf numFmtId="49" fontId="0" fillId="0" borderId="5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49" fontId="0" fillId="0" borderId="70" xfId="0" applyNumberFormat="1" applyFont="1" applyBorder="1" applyAlignment="1">
      <alignment horizontal="center" vertical="center" wrapText="1"/>
    </xf>
    <xf numFmtId="2" fontId="0" fillId="0" borderId="55" xfId="0" applyNumberFormat="1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/>
    </xf>
    <xf numFmtId="0" fontId="0" fillId="36" borderId="55" xfId="0" applyFont="1" applyFill="1" applyBorder="1" applyAlignment="1">
      <alignment horizontal="center" vertical="center" wrapText="1"/>
    </xf>
    <xf numFmtId="0" fontId="7" fillId="34" borderId="70" xfId="0" applyFont="1" applyFill="1" applyBorder="1" applyAlignment="1">
      <alignment horizontal="center" vertical="center" wrapText="1"/>
    </xf>
    <xf numFmtId="49" fontId="6" fillId="0" borderId="70" xfId="0" applyNumberFormat="1" applyFont="1" applyBorder="1" applyAlignment="1">
      <alignment horizontal="center" vertical="center"/>
    </xf>
    <xf numFmtId="0" fontId="7" fillId="34" borderId="55" xfId="0" applyFont="1" applyFill="1" applyBorder="1" applyAlignment="1">
      <alignment horizontal="center" vertical="center" wrapText="1"/>
    </xf>
    <xf numFmtId="0" fontId="7" fillId="38" borderId="55" xfId="0" applyFont="1" applyFill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/>
    </xf>
    <xf numFmtId="0" fontId="7" fillId="38" borderId="55" xfId="0" applyFont="1" applyFill="1" applyBorder="1" applyAlignment="1">
      <alignment horizontal="center" vertical="center" wrapText="1"/>
    </xf>
    <xf numFmtId="176" fontId="0" fillId="0" borderId="55" xfId="0" applyNumberFormat="1" applyFont="1" applyBorder="1" applyAlignment="1">
      <alignment horizontal="center" vertical="center"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prastas_Lapas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</xdr:row>
      <xdr:rowOff>0</xdr:rowOff>
    </xdr:from>
    <xdr:to>
      <xdr:col>13</xdr:col>
      <xdr:colOff>228600</xdr:colOff>
      <xdr:row>27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76275" y="200025"/>
          <a:ext cx="8467725" cy="5200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Lietuvoje iš viso yra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egioniniai aplinkos apsaugos departamentai (RAAD):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Alytaus, Kauno, Klaipėdos, Marijampolės, Panevėžio, Šiaulių, Utenos ir Vilniaus.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Alytaus RAAD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kontroliuojanti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teritorija susidaro iš 7 savivaldybių: Alytaus m., Alytaus r., Birštono, Druskininkų, Lazdijų r., Prienų r. ir Varėnos r. Iš šių savivaldybių duomenų nepateikė Alytaus r., ir Prienų r.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Kauno RAAD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kontroliuojanti teritorija susidaro taip pat iš 7 savivaldybių: Jonavos r., Jurbarko r., Kaišiadorių r., Kauno m., Kauno r., Kėdainių r. ir Raseinių r.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Klaipėdos RAAD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kontroliuojanti teritorija susideda iš 10 savivaldybių: Klaipėdos m., Klaipėdos r., Kretingos r., Neringos, Pagėgių, Palangos m., Skuodo r., Tauragės r., Šilalės r. ir Šilutės r.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Marijampolės RAAD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kontroliuojanti teritorija susideda iš 5 savivaldybių: Kalvarijos, Kazlų Rūdos, Marijampolės m., Marijampolės r., Vilkaviškio r., ir Šakių r.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Panevėžio RAAD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kontroliuojanti teritorija susidaro iš 6 savivaldybių: Biržų r., Kupiškio r., Panevėžio m., Panevėžio r., Pasvalio r. ir Rokiškio r.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Šiaulių RAAD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kontroliuojanti teritorija susidaro iš 11 savivaldybių: Akmenės r., Joniškio r., Kelmės r., Mažeikių r., Pakruojo r., Plungės r., Radviliškio r., Šiaulių m., Šiaulių r., ir Telšių r.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Utenos RAAD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kontroliuojanti teritorija susidaro 6 savivaldybių: Anykščių r., Ignalinos r., Molėtų r., Utenos r., Visagino ir Zarasų r.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Vilniaus RAAD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kontroliuojanti teritorija susidaro iš 8 savivaldybių: Elektrėnų, Šalčininkų r., Širvintų r., Švenčionių r., Trakų r., Ukmergės r., Vilniaus m., Vilniaus r.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lape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yra pateikta informacija apie Viešųjų komunalinių atliekų paslaugų plėtros užduočių vykdymą;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 lape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yra pateikta informacija apie atskirų komunalinių atliekų srautų surinkimo priemones ir kiekius;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 lape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yra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pateikta informacija apie Valstybinio strateginio atliekų tvarkymo plano tikslo, dėl komunalinių atliekų perdirbimo ar kitokio naudojimo, įgyvendinimą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Taip pat ir apie be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š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eimininkes atliekas.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lape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yra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pateikta informacija veikiančias didelio gabarito atliekų surinkimo aikšteles ir atliekų priėmimo punktus;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5 - 6 lape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yra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pateikta informacija apie konteinerių, skirtų antrinėms žaliavoms surinkti, skaičių;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lape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yra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pateikta informacija apie komunalines atliekas surenkančias įmones;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lape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yra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pateikta informacija apie komunalinių atliekų tvarkymo kainas.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30"/>
  <sheetViews>
    <sheetView zoomScale="110" zoomScaleNormal="110" zoomScalePageLayoutView="0" workbookViewId="0" topLeftCell="A1">
      <selection activeCell="P8" sqref="P8"/>
    </sheetView>
  </sheetViews>
  <sheetFormatPr defaultColWidth="9.00390625" defaultRowHeight="15.75"/>
  <sheetData>
    <row r="2" ht="15.75">
      <c r="B2" s="261"/>
    </row>
    <row r="30" ht="15.75">
      <c r="B30" s="261" t="s">
        <v>949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J1"/>
    </sheetView>
  </sheetViews>
  <sheetFormatPr defaultColWidth="9.00390625" defaultRowHeight="15.75"/>
  <cols>
    <col min="1" max="1" width="15.625" style="0" customWidth="1"/>
    <col min="2" max="2" width="17.25390625" style="0" customWidth="1"/>
    <col min="3" max="3" width="19.00390625" style="0" customWidth="1"/>
    <col min="4" max="4" width="13.375" style="0" customWidth="1"/>
    <col min="5" max="5" width="14.75390625" style="0" customWidth="1"/>
    <col min="6" max="6" width="13.25390625" style="0" customWidth="1"/>
    <col min="7" max="7" width="17.125" style="0" customWidth="1"/>
    <col min="8" max="8" width="16.875" style="0" customWidth="1"/>
    <col min="9" max="9" width="14.00390625" style="0" customWidth="1"/>
    <col min="10" max="10" width="15.50390625" style="0" customWidth="1"/>
  </cols>
  <sheetData>
    <row r="1" spans="1:10" ht="15.75" customHeight="1">
      <c r="A1" s="575" t="s">
        <v>102</v>
      </c>
      <c r="B1" s="575"/>
      <c r="C1" s="575"/>
      <c r="D1" s="575"/>
      <c r="E1" s="575"/>
      <c r="F1" s="575"/>
      <c r="G1" s="575"/>
      <c r="H1" s="575"/>
      <c r="I1" s="575"/>
      <c r="J1" s="575"/>
    </row>
    <row r="2" ht="16.5" thickBot="1"/>
    <row r="3" spans="1:10" ht="34.5" customHeight="1">
      <c r="A3" s="576" t="s">
        <v>0</v>
      </c>
      <c r="B3" s="569" t="s">
        <v>108</v>
      </c>
      <c r="C3" s="569"/>
      <c r="D3" s="569"/>
      <c r="E3" s="569"/>
      <c r="F3" s="569"/>
      <c r="G3" s="569"/>
      <c r="H3" s="569" t="s">
        <v>1</v>
      </c>
      <c r="I3" s="569" t="s">
        <v>2</v>
      </c>
      <c r="J3" s="588"/>
    </row>
    <row r="4" spans="1:10" ht="15.75">
      <c r="A4" s="577"/>
      <c r="B4" s="567" t="s">
        <v>65</v>
      </c>
      <c r="C4" s="567" t="s">
        <v>66</v>
      </c>
      <c r="D4" s="567" t="s">
        <v>67</v>
      </c>
      <c r="E4" s="567" t="s">
        <v>68</v>
      </c>
      <c r="F4" s="567" t="s">
        <v>69</v>
      </c>
      <c r="G4" s="567" t="s">
        <v>3</v>
      </c>
      <c r="H4" s="567"/>
      <c r="I4" s="567" t="s">
        <v>4</v>
      </c>
      <c r="J4" s="570" t="s">
        <v>5</v>
      </c>
    </row>
    <row r="5" spans="1:10" ht="41.25" customHeight="1" thickBot="1">
      <c r="A5" s="578"/>
      <c r="B5" s="568"/>
      <c r="C5" s="568"/>
      <c r="D5" s="568"/>
      <c r="E5" s="568"/>
      <c r="F5" s="568"/>
      <c r="G5" s="568"/>
      <c r="H5" s="568"/>
      <c r="I5" s="568"/>
      <c r="J5" s="571"/>
    </row>
    <row r="6" spans="1:10" ht="31.5">
      <c r="A6" s="144" t="s">
        <v>110</v>
      </c>
      <c r="B6" s="178">
        <v>100</v>
      </c>
      <c r="C6" s="178"/>
      <c r="D6" s="178">
        <v>100</v>
      </c>
      <c r="E6" s="178">
        <v>100</v>
      </c>
      <c r="F6" s="178">
        <v>97.7</v>
      </c>
      <c r="G6" s="178"/>
      <c r="H6" s="178">
        <v>2101</v>
      </c>
      <c r="I6" s="178">
        <v>2101</v>
      </c>
      <c r="J6" s="179">
        <v>100</v>
      </c>
    </row>
    <row r="7" spans="1:10" ht="15.75">
      <c r="A7" s="11" t="s">
        <v>90</v>
      </c>
      <c r="B7" s="3">
        <v>100</v>
      </c>
      <c r="C7" s="3"/>
      <c r="D7" s="3"/>
      <c r="E7" s="3"/>
      <c r="F7" s="3"/>
      <c r="G7" s="3"/>
      <c r="H7" s="3">
        <v>1037</v>
      </c>
      <c r="I7" s="3">
        <v>1037</v>
      </c>
      <c r="J7" s="12">
        <v>100</v>
      </c>
    </row>
    <row r="8" spans="1:10" ht="15.75">
      <c r="A8" s="11" t="s">
        <v>109</v>
      </c>
      <c r="B8" s="572" t="s">
        <v>223</v>
      </c>
      <c r="C8" s="573"/>
      <c r="D8" s="573"/>
      <c r="E8" s="573"/>
      <c r="F8" s="573"/>
      <c r="G8" s="573"/>
      <c r="H8" s="573"/>
      <c r="I8" s="573"/>
      <c r="J8" s="574"/>
    </row>
    <row r="9" spans="1:10" ht="15.75">
      <c r="A9" s="11" t="s">
        <v>105</v>
      </c>
      <c r="B9" s="3"/>
      <c r="C9" s="3"/>
      <c r="D9" s="3">
        <v>100</v>
      </c>
      <c r="E9" s="3">
        <v>100</v>
      </c>
      <c r="F9" s="3"/>
      <c r="G9" s="3"/>
      <c r="H9" s="3">
        <v>82</v>
      </c>
      <c r="I9" s="3">
        <v>82</v>
      </c>
      <c r="J9" s="12">
        <v>100</v>
      </c>
    </row>
    <row r="10" spans="1:10" ht="15.75">
      <c r="A10" s="11" t="s">
        <v>106</v>
      </c>
      <c r="B10" s="3"/>
      <c r="C10" s="3"/>
      <c r="D10" s="3">
        <v>100</v>
      </c>
      <c r="E10" s="3">
        <v>100</v>
      </c>
      <c r="F10" s="3">
        <v>93</v>
      </c>
      <c r="G10" s="3"/>
      <c r="H10" s="3">
        <v>327</v>
      </c>
      <c r="I10" s="3">
        <v>327</v>
      </c>
      <c r="J10" s="12">
        <v>100</v>
      </c>
    </row>
    <row r="11" spans="1:10" ht="15.75">
      <c r="A11" s="11" t="s">
        <v>103</v>
      </c>
      <c r="B11" s="3"/>
      <c r="C11" s="3"/>
      <c r="D11" s="3">
        <v>100</v>
      </c>
      <c r="E11" s="3">
        <v>100</v>
      </c>
      <c r="F11" s="3">
        <v>100</v>
      </c>
      <c r="G11" s="3"/>
      <c r="H11" s="3">
        <v>229</v>
      </c>
      <c r="I11" s="3">
        <v>229</v>
      </c>
      <c r="J11" s="12">
        <v>100</v>
      </c>
    </row>
    <row r="12" spans="1:10" ht="15.75">
      <c r="A12" s="11" t="s">
        <v>107</v>
      </c>
      <c r="B12" s="572" t="s">
        <v>223</v>
      </c>
      <c r="C12" s="573"/>
      <c r="D12" s="573"/>
      <c r="E12" s="573"/>
      <c r="F12" s="573"/>
      <c r="G12" s="573"/>
      <c r="H12" s="573"/>
      <c r="I12" s="573"/>
      <c r="J12" s="574"/>
    </row>
    <row r="13" spans="1:10" ht="16.5" thickBot="1">
      <c r="A13" s="13" t="s">
        <v>104</v>
      </c>
      <c r="B13" s="14"/>
      <c r="C13" s="14"/>
      <c r="D13" s="14">
        <v>100</v>
      </c>
      <c r="E13" s="14">
        <v>100</v>
      </c>
      <c r="F13" s="14">
        <v>100</v>
      </c>
      <c r="G13" s="14"/>
      <c r="H13" s="14">
        <v>426</v>
      </c>
      <c r="I13" s="14">
        <v>426</v>
      </c>
      <c r="J13" s="15">
        <v>100</v>
      </c>
    </row>
    <row r="14" spans="1:12" ht="31.5">
      <c r="A14" s="180" t="s">
        <v>113</v>
      </c>
      <c r="B14" s="181">
        <v>100</v>
      </c>
      <c r="C14" s="182"/>
      <c r="D14" s="180">
        <v>99.5</v>
      </c>
      <c r="E14" s="183">
        <v>96.8</v>
      </c>
      <c r="F14" s="184">
        <v>94</v>
      </c>
      <c r="G14" s="183">
        <v>96.8</v>
      </c>
      <c r="H14" s="185">
        <v>20247</v>
      </c>
      <c r="I14" s="185">
        <v>13157</v>
      </c>
      <c r="J14" s="186">
        <v>84.3</v>
      </c>
      <c r="L14" s="561"/>
    </row>
    <row r="15" spans="1:12" ht="15.75">
      <c r="A15" s="6" t="s">
        <v>114</v>
      </c>
      <c r="B15" s="9"/>
      <c r="C15" s="9"/>
      <c r="D15" s="9">
        <v>100</v>
      </c>
      <c r="E15" s="9">
        <v>99</v>
      </c>
      <c r="F15" s="9">
        <v>91</v>
      </c>
      <c r="G15" s="9">
        <v>98</v>
      </c>
      <c r="H15" s="20">
        <v>686</v>
      </c>
      <c r="I15" s="20">
        <v>686</v>
      </c>
      <c r="J15" s="153">
        <v>100</v>
      </c>
      <c r="L15" s="19"/>
    </row>
    <row r="16" spans="1:10" ht="15.75">
      <c r="A16" s="6" t="s">
        <v>115</v>
      </c>
      <c r="B16" s="9"/>
      <c r="C16" s="9"/>
      <c r="D16" s="9">
        <v>99</v>
      </c>
      <c r="E16" s="9">
        <v>98</v>
      </c>
      <c r="F16" s="9">
        <v>95</v>
      </c>
      <c r="G16" s="9">
        <v>97</v>
      </c>
      <c r="H16" s="20">
        <v>867</v>
      </c>
      <c r="I16" s="20">
        <v>802</v>
      </c>
      <c r="J16" s="153">
        <v>93</v>
      </c>
    </row>
    <row r="17" spans="1:10" ht="15.75">
      <c r="A17" s="6" t="s">
        <v>116</v>
      </c>
      <c r="B17" s="9"/>
      <c r="C17" s="9"/>
      <c r="D17" s="9">
        <v>99</v>
      </c>
      <c r="E17" s="9">
        <v>94</v>
      </c>
      <c r="F17" s="9">
        <v>93</v>
      </c>
      <c r="G17" s="9">
        <v>95</v>
      </c>
      <c r="H17" s="20">
        <v>552</v>
      </c>
      <c r="I17" s="20">
        <v>375</v>
      </c>
      <c r="J17" s="153">
        <v>68</v>
      </c>
    </row>
    <row r="18" spans="1:10" ht="15.75">
      <c r="A18" s="6" t="s">
        <v>117</v>
      </c>
      <c r="B18" s="9">
        <v>100</v>
      </c>
      <c r="C18" s="9"/>
      <c r="D18" s="9"/>
      <c r="E18" s="9"/>
      <c r="F18" s="9"/>
      <c r="G18" s="9"/>
      <c r="H18" s="20">
        <v>10789</v>
      </c>
      <c r="I18" s="20">
        <v>4229</v>
      </c>
      <c r="J18" s="153">
        <v>39</v>
      </c>
    </row>
    <row r="19" spans="1:10" ht="15.75">
      <c r="A19" s="6" t="s">
        <v>118</v>
      </c>
      <c r="B19" s="9"/>
      <c r="C19" s="9"/>
      <c r="D19" s="9">
        <v>99</v>
      </c>
      <c r="E19" s="9">
        <v>97</v>
      </c>
      <c r="F19" s="9">
        <v>88</v>
      </c>
      <c r="G19" s="9">
        <v>95</v>
      </c>
      <c r="H19" s="20">
        <v>903</v>
      </c>
      <c r="I19" s="20">
        <v>873</v>
      </c>
      <c r="J19" s="153">
        <v>97</v>
      </c>
    </row>
    <row r="20" spans="1:10" ht="15.75">
      <c r="A20" s="6" t="s">
        <v>119</v>
      </c>
      <c r="B20" s="9"/>
      <c r="C20" s="9"/>
      <c r="D20" s="9">
        <v>100</v>
      </c>
      <c r="E20" s="9">
        <v>100</v>
      </c>
      <c r="F20" s="9">
        <v>100</v>
      </c>
      <c r="G20" s="9">
        <v>100</v>
      </c>
      <c r="H20" s="20">
        <v>2612</v>
      </c>
      <c r="I20" s="20">
        <v>2590</v>
      </c>
      <c r="J20" s="153">
        <v>99</v>
      </c>
    </row>
    <row r="21" spans="1:10" ht="16.5" thickBot="1">
      <c r="A21" s="21" t="s">
        <v>120</v>
      </c>
      <c r="B21" s="22"/>
      <c r="C21" s="22"/>
      <c r="D21" s="22">
        <v>100</v>
      </c>
      <c r="E21" s="22">
        <v>93</v>
      </c>
      <c r="F21" s="22">
        <v>97</v>
      </c>
      <c r="G21" s="22">
        <v>96</v>
      </c>
      <c r="H21" s="23">
        <v>3838</v>
      </c>
      <c r="I21" s="23">
        <v>3602</v>
      </c>
      <c r="J21" s="154">
        <v>94</v>
      </c>
    </row>
    <row r="22" spans="1:10" ht="31.5">
      <c r="A22" s="145" t="s">
        <v>121</v>
      </c>
      <c r="B22" s="178">
        <v>100</v>
      </c>
      <c r="C22" s="178"/>
      <c r="D22" s="187">
        <v>99.6</v>
      </c>
      <c r="E22" s="178">
        <v>95.8</v>
      </c>
      <c r="F22" s="178">
        <v>98.8</v>
      </c>
      <c r="G22" s="178">
        <v>98.7</v>
      </c>
      <c r="H22" s="178">
        <f>SUM(H23:H27,H29:H32)</f>
        <v>13846</v>
      </c>
      <c r="I22" s="178">
        <f>SUM(I23:I27,I29:I32)</f>
        <v>9761</v>
      </c>
      <c r="J22" s="179">
        <v>98.1</v>
      </c>
    </row>
    <row r="23" spans="1:10" ht="15.75">
      <c r="A23" s="11" t="s">
        <v>122</v>
      </c>
      <c r="B23" s="3">
        <v>100</v>
      </c>
      <c r="C23" s="3"/>
      <c r="D23" s="3"/>
      <c r="E23" s="3"/>
      <c r="F23" s="3"/>
      <c r="G23" s="3">
        <v>100</v>
      </c>
      <c r="H23" s="3">
        <v>6125</v>
      </c>
      <c r="I23" s="3">
        <v>2107</v>
      </c>
      <c r="J23" s="12">
        <v>100</v>
      </c>
    </row>
    <row r="24" spans="1:10" ht="15.75">
      <c r="A24" s="11" t="s">
        <v>123</v>
      </c>
      <c r="B24" s="3"/>
      <c r="C24" s="3"/>
      <c r="D24" s="3">
        <v>100</v>
      </c>
      <c r="E24" s="3">
        <v>99</v>
      </c>
      <c r="F24" s="3">
        <v>99</v>
      </c>
      <c r="G24" s="3">
        <v>99</v>
      </c>
      <c r="H24" s="3">
        <v>484</v>
      </c>
      <c r="I24" s="3">
        <v>484</v>
      </c>
      <c r="J24" s="12">
        <v>100</v>
      </c>
    </row>
    <row r="25" spans="1:10" ht="15.75">
      <c r="A25" s="11" t="s">
        <v>124</v>
      </c>
      <c r="B25" s="3"/>
      <c r="C25" s="3"/>
      <c r="D25" s="3">
        <v>100</v>
      </c>
      <c r="E25" s="3">
        <v>100</v>
      </c>
      <c r="F25" s="3">
        <v>100</v>
      </c>
      <c r="G25" s="3">
        <v>100</v>
      </c>
      <c r="H25" s="3">
        <v>4652</v>
      </c>
      <c r="I25" s="3">
        <v>4651</v>
      </c>
      <c r="J25" s="85">
        <v>99.9785</v>
      </c>
    </row>
    <row r="26" spans="1:10" ht="15.75">
      <c r="A26" s="11" t="s">
        <v>722</v>
      </c>
      <c r="B26" s="3"/>
      <c r="C26" s="3"/>
      <c r="D26" s="3"/>
      <c r="E26" s="3">
        <v>100</v>
      </c>
      <c r="F26" s="3">
        <v>100</v>
      </c>
      <c r="G26" s="3">
        <v>100</v>
      </c>
      <c r="H26" s="3">
        <v>392</v>
      </c>
      <c r="I26" s="3">
        <v>392</v>
      </c>
      <c r="J26" s="12">
        <v>100</v>
      </c>
    </row>
    <row r="27" spans="1:10" ht="15.75">
      <c r="A27" s="11" t="s">
        <v>721</v>
      </c>
      <c r="B27" s="3"/>
      <c r="C27" s="3"/>
      <c r="D27" s="3"/>
      <c r="E27" s="3">
        <v>99</v>
      </c>
      <c r="F27" s="3">
        <v>97</v>
      </c>
      <c r="G27" s="3">
        <v>97</v>
      </c>
      <c r="H27" s="3">
        <v>259</v>
      </c>
      <c r="I27" s="3">
        <v>250</v>
      </c>
      <c r="J27" s="12">
        <v>97</v>
      </c>
    </row>
    <row r="28" spans="1:10" ht="21" customHeight="1">
      <c r="A28" s="11" t="s">
        <v>127</v>
      </c>
      <c r="B28" s="3"/>
      <c r="C28" s="3"/>
      <c r="D28" s="3">
        <v>100</v>
      </c>
      <c r="E28" s="3"/>
      <c r="F28" s="3"/>
      <c r="G28" s="3">
        <v>100</v>
      </c>
      <c r="H28" s="589" t="s">
        <v>223</v>
      </c>
      <c r="I28" s="586"/>
      <c r="J28" s="587"/>
    </row>
    <row r="29" spans="1:10" ht="15.75">
      <c r="A29" s="11" t="s">
        <v>128</v>
      </c>
      <c r="B29" s="3"/>
      <c r="C29" s="3"/>
      <c r="D29" s="3">
        <v>98</v>
      </c>
      <c r="E29" s="3">
        <v>99</v>
      </c>
      <c r="F29" s="3">
        <v>97</v>
      </c>
      <c r="G29" s="3">
        <v>98</v>
      </c>
      <c r="H29" s="3">
        <v>335</v>
      </c>
      <c r="I29" s="3">
        <v>302</v>
      </c>
      <c r="J29" s="85">
        <v>90.1493</v>
      </c>
    </row>
    <row r="30" spans="1:10" ht="15.75">
      <c r="A30" s="11" t="s">
        <v>129</v>
      </c>
      <c r="B30" s="3"/>
      <c r="C30" s="3"/>
      <c r="D30" s="3">
        <v>100</v>
      </c>
      <c r="E30" s="3">
        <v>81</v>
      </c>
      <c r="F30" s="3">
        <v>100</v>
      </c>
      <c r="G30" s="3">
        <v>96</v>
      </c>
      <c r="H30" s="3">
        <v>532</v>
      </c>
      <c r="I30" s="3">
        <v>521</v>
      </c>
      <c r="J30" s="12">
        <v>98</v>
      </c>
    </row>
    <row r="31" spans="1:10" ht="15.75">
      <c r="A31" s="11" t="s">
        <v>130</v>
      </c>
      <c r="B31" s="3"/>
      <c r="C31" s="3"/>
      <c r="D31" s="3">
        <v>100</v>
      </c>
      <c r="E31" s="3">
        <v>100</v>
      </c>
      <c r="F31" s="3">
        <v>100</v>
      </c>
      <c r="G31" s="3">
        <v>100</v>
      </c>
      <c r="H31" s="3">
        <v>459</v>
      </c>
      <c r="I31" s="3">
        <v>459</v>
      </c>
      <c r="J31" s="12">
        <v>100</v>
      </c>
    </row>
    <row r="32" spans="1:10" ht="16.5" thickBot="1">
      <c r="A32" s="26" t="s">
        <v>131</v>
      </c>
      <c r="B32" s="24"/>
      <c r="C32" s="24"/>
      <c r="D32" s="24">
        <v>99</v>
      </c>
      <c r="E32" s="24">
        <v>89</v>
      </c>
      <c r="F32" s="24">
        <v>97</v>
      </c>
      <c r="G32" s="24">
        <v>97</v>
      </c>
      <c r="H32" s="14">
        <v>608</v>
      </c>
      <c r="I32" s="14">
        <v>595</v>
      </c>
      <c r="J32" s="15">
        <v>98</v>
      </c>
    </row>
    <row r="33" spans="1:10" ht="47.25">
      <c r="A33" s="144" t="s">
        <v>168</v>
      </c>
      <c r="B33" s="188"/>
      <c r="C33" s="188"/>
      <c r="D33" s="178">
        <v>100</v>
      </c>
      <c r="E33" s="178">
        <v>100</v>
      </c>
      <c r="F33" s="178">
        <v>100</v>
      </c>
      <c r="G33" s="178">
        <v>100</v>
      </c>
      <c r="H33" s="178">
        <f>SUM(H34:H38)</f>
        <v>2048</v>
      </c>
      <c r="I33" s="178">
        <f>SUM(I34:I38)</f>
        <v>2048</v>
      </c>
      <c r="J33" s="179">
        <v>100</v>
      </c>
    </row>
    <row r="34" spans="1:10" ht="15.75">
      <c r="A34" s="27" t="s">
        <v>169</v>
      </c>
      <c r="B34" s="3"/>
      <c r="C34" s="3"/>
      <c r="D34" s="3">
        <v>100</v>
      </c>
      <c r="E34" s="3">
        <v>100</v>
      </c>
      <c r="F34" s="3">
        <v>100</v>
      </c>
      <c r="G34" s="3">
        <v>100</v>
      </c>
      <c r="H34" s="3">
        <v>171</v>
      </c>
      <c r="I34" s="3">
        <v>171</v>
      </c>
      <c r="J34" s="12">
        <v>100</v>
      </c>
    </row>
    <row r="35" spans="1:10" ht="15.75">
      <c r="A35" s="27" t="s">
        <v>170</v>
      </c>
      <c r="B35" s="3"/>
      <c r="C35" s="3"/>
      <c r="D35" s="3">
        <v>100</v>
      </c>
      <c r="E35" s="3">
        <v>100</v>
      </c>
      <c r="F35" s="3">
        <v>100</v>
      </c>
      <c r="G35" s="3">
        <v>100</v>
      </c>
      <c r="H35" s="3">
        <v>171</v>
      </c>
      <c r="I35" s="3">
        <v>171</v>
      </c>
      <c r="J35" s="12">
        <v>100</v>
      </c>
    </row>
    <row r="36" spans="1:10" ht="15.75">
      <c r="A36" s="27" t="s">
        <v>171</v>
      </c>
      <c r="B36" s="3"/>
      <c r="C36" s="3"/>
      <c r="D36" s="3">
        <v>100</v>
      </c>
      <c r="E36" s="3">
        <v>100</v>
      </c>
      <c r="F36" s="3">
        <v>100</v>
      </c>
      <c r="G36" s="3">
        <v>100</v>
      </c>
      <c r="H36" s="3">
        <v>1008</v>
      </c>
      <c r="I36" s="3">
        <v>1008</v>
      </c>
      <c r="J36" s="12">
        <v>100</v>
      </c>
    </row>
    <row r="37" spans="1:10" ht="15.75">
      <c r="A37" s="27" t="s">
        <v>172</v>
      </c>
      <c r="B37" s="3"/>
      <c r="C37" s="3"/>
      <c r="D37" s="3">
        <v>100</v>
      </c>
      <c r="E37" s="3">
        <v>100</v>
      </c>
      <c r="F37" s="3">
        <v>100</v>
      </c>
      <c r="G37" s="3">
        <v>100</v>
      </c>
      <c r="H37" s="3">
        <v>349</v>
      </c>
      <c r="I37" s="3">
        <v>349</v>
      </c>
      <c r="J37" s="12">
        <v>100</v>
      </c>
    </row>
    <row r="38" spans="1:10" ht="16.5" thickBot="1">
      <c r="A38" s="395" t="s">
        <v>173</v>
      </c>
      <c r="B38" s="24"/>
      <c r="C38" s="24"/>
      <c r="D38" s="24">
        <v>100</v>
      </c>
      <c r="E38" s="24">
        <v>100</v>
      </c>
      <c r="F38" s="24">
        <v>100</v>
      </c>
      <c r="G38" s="24">
        <v>100</v>
      </c>
      <c r="H38" s="24">
        <v>349</v>
      </c>
      <c r="I38" s="24">
        <v>349</v>
      </c>
      <c r="J38" s="25">
        <v>100</v>
      </c>
    </row>
    <row r="39" spans="1:10" ht="31.5">
      <c r="A39" s="144" t="s">
        <v>132</v>
      </c>
      <c r="B39" s="178"/>
      <c r="C39" s="178">
        <v>96</v>
      </c>
      <c r="D39" s="178">
        <v>99.5</v>
      </c>
      <c r="E39" s="178">
        <v>96.6</v>
      </c>
      <c r="F39" s="178">
        <v>84.4</v>
      </c>
      <c r="G39" s="178">
        <v>92.5</v>
      </c>
      <c r="H39" s="178">
        <v>5869</v>
      </c>
      <c r="I39" s="178">
        <v>3362</v>
      </c>
      <c r="J39" s="179">
        <v>74.8</v>
      </c>
    </row>
    <row r="40" spans="1:10" ht="15.75">
      <c r="A40" s="11" t="s">
        <v>133</v>
      </c>
      <c r="B40" s="3"/>
      <c r="C40" s="3"/>
      <c r="D40" s="3">
        <v>99</v>
      </c>
      <c r="E40" s="3">
        <v>99</v>
      </c>
      <c r="F40" s="3">
        <v>96</v>
      </c>
      <c r="G40" s="3">
        <v>97</v>
      </c>
      <c r="H40" s="3">
        <v>692</v>
      </c>
      <c r="I40" s="3">
        <v>692</v>
      </c>
      <c r="J40" s="12">
        <v>100</v>
      </c>
    </row>
    <row r="41" spans="1:10" ht="15.75">
      <c r="A41" s="11" t="s">
        <v>134</v>
      </c>
      <c r="B41" s="3"/>
      <c r="C41" s="3"/>
      <c r="D41" s="3">
        <v>100</v>
      </c>
      <c r="E41" s="3">
        <v>100</v>
      </c>
      <c r="F41" s="3">
        <v>100</v>
      </c>
      <c r="G41" s="3">
        <v>100</v>
      </c>
      <c r="H41" s="3">
        <v>342</v>
      </c>
      <c r="I41" s="3">
        <v>185</v>
      </c>
      <c r="J41" s="12">
        <v>54</v>
      </c>
    </row>
    <row r="42" spans="1:10" ht="15.75">
      <c r="A42" s="11" t="s">
        <v>135</v>
      </c>
      <c r="B42" s="3"/>
      <c r="C42" s="3">
        <v>96</v>
      </c>
      <c r="D42" s="3"/>
      <c r="E42" s="3"/>
      <c r="F42" s="3"/>
      <c r="G42" s="3">
        <v>96</v>
      </c>
      <c r="H42" s="3">
        <v>3235</v>
      </c>
      <c r="I42" s="3">
        <v>1120</v>
      </c>
      <c r="J42" s="12">
        <v>35</v>
      </c>
    </row>
    <row r="43" spans="1:10" ht="15.75">
      <c r="A43" s="11" t="s">
        <v>136</v>
      </c>
      <c r="B43" s="3"/>
      <c r="C43" s="3"/>
      <c r="D43" s="3"/>
      <c r="E43" s="3">
        <v>94</v>
      </c>
      <c r="F43" s="3">
        <v>76</v>
      </c>
      <c r="G43" s="3">
        <v>85</v>
      </c>
      <c r="H43" s="3">
        <v>543</v>
      </c>
      <c r="I43" s="3">
        <v>543</v>
      </c>
      <c r="J43" s="12">
        <v>100</v>
      </c>
    </row>
    <row r="44" spans="1:10" ht="15.75">
      <c r="A44" s="11" t="s">
        <v>137</v>
      </c>
      <c r="B44" s="3"/>
      <c r="C44" s="3"/>
      <c r="D44" s="3">
        <v>100</v>
      </c>
      <c r="E44" s="3">
        <v>98</v>
      </c>
      <c r="F44" s="3">
        <v>78</v>
      </c>
      <c r="G44" s="3">
        <v>87</v>
      </c>
      <c r="H44" s="3">
        <v>433</v>
      </c>
      <c r="I44" s="3">
        <v>398</v>
      </c>
      <c r="J44" s="12">
        <v>92</v>
      </c>
    </row>
    <row r="45" spans="1:10" ht="16.5" thickBot="1">
      <c r="A45" s="13" t="s">
        <v>138</v>
      </c>
      <c r="B45" s="14"/>
      <c r="C45" s="14"/>
      <c r="D45" s="14">
        <v>99</v>
      </c>
      <c r="E45" s="14">
        <v>92</v>
      </c>
      <c r="F45" s="14">
        <v>72</v>
      </c>
      <c r="G45" s="14">
        <v>87</v>
      </c>
      <c r="H45" s="14">
        <v>624</v>
      </c>
      <c r="I45" s="14">
        <v>424</v>
      </c>
      <c r="J45" s="15">
        <v>68</v>
      </c>
    </row>
    <row r="46" spans="1:10" ht="48" customHeight="1">
      <c r="A46" s="144" t="s">
        <v>150</v>
      </c>
      <c r="B46" s="178">
        <v>91</v>
      </c>
      <c r="C46" s="178"/>
      <c r="D46" s="178">
        <v>96.4</v>
      </c>
      <c r="E46" s="178">
        <v>93.5</v>
      </c>
      <c r="F46" s="178">
        <v>94.6</v>
      </c>
      <c r="G46" s="178">
        <v>94.7</v>
      </c>
      <c r="H46" s="178">
        <v>13081</v>
      </c>
      <c r="I46" s="178">
        <v>13062</v>
      </c>
      <c r="J46" s="179">
        <v>99.8</v>
      </c>
    </row>
    <row r="47" spans="1:10" ht="15.75">
      <c r="A47" s="11" t="s">
        <v>139</v>
      </c>
      <c r="B47" s="3"/>
      <c r="C47" s="3"/>
      <c r="D47" s="3">
        <v>96</v>
      </c>
      <c r="E47" s="3">
        <v>97</v>
      </c>
      <c r="F47" s="3">
        <v>85</v>
      </c>
      <c r="G47" s="3">
        <v>93</v>
      </c>
      <c r="H47" s="3">
        <v>537</v>
      </c>
      <c r="I47" s="3">
        <v>537</v>
      </c>
      <c r="J47" s="12">
        <v>100</v>
      </c>
    </row>
    <row r="48" spans="1:10" ht="15.75">
      <c r="A48" s="11" t="s">
        <v>140</v>
      </c>
      <c r="B48" s="3"/>
      <c r="C48" s="3"/>
      <c r="D48" s="3">
        <v>94</v>
      </c>
      <c r="E48" s="3">
        <v>88</v>
      </c>
      <c r="F48" s="3">
        <v>95</v>
      </c>
      <c r="G48" s="3">
        <v>92</v>
      </c>
      <c r="H48" s="3">
        <v>2139</v>
      </c>
      <c r="I48" s="3">
        <v>2139</v>
      </c>
      <c r="J48" s="12">
        <v>100</v>
      </c>
    </row>
    <row r="49" spans="1:10" ht="15.75">
      <c r="A49" s="11" t="s">
        <v>141</v>
      </c>
      <c r="B49" s="3"/>
      <c r="C49" s="3"/>
      <c r="D49" s="3">
        <v>93</v>
      </c>
      <c r="E49" s="3">
        <v>92</v>
      </c>
      <c r="F49" s="3">
        <v>89</v>
      </c>
      <c r="G49" s="3">
        <v>89</v>
      </c>
      <c r="H49" s="3">
        <v>1369</v>
      </c>
      <c r="I49" s="3">
        <v>1369</v>
      </c>
      <c r="J49" s="12">
        <v>100</v>
      </c>
    </row>
    <row r="50" spans="1:10" ht="15.75">
      <c r="A50" s="11" t="s">
        <v>142</v>
      </c>
      <c r="B50" s="3"/>
      <c r="C50" s="3"/>
      <c r="D50" s="3">
        <v>99</v>
      </c>
      <c r="E50" s="3">
        <v>97</v>
      </c>
      <c r="F50" s="3">
        <v>99</v>
      </c>
      <c r="G50" s="3">
        <v>99</v>
      </c>
      <c r="H50" s="3">
        <v>1017</v>
      </c>
      <c r="I50" s="3">
        <v>998</v>
      </c>
      <c r="J50" s="12">
        <v>98</v>
      </c>
    </row>
    <row r="51" spans="1:10" ht="15.75">
      <c r="A51" s="11" t="s">
        <v>143</v>
      </c>
      <c r="B51" s="3"/>
      <c r="C51" s="3"/>
      <c r="D51" s="3">
        <v>92</v>
      </c>
      <c r="E51" s="3">
        <v>93</v>
      </c>
      <c r="F51" s="3">
        <v>92</v>
      </c>
      <c r="G51" s="3">
        <v>87</v>
      </c>
      <c r="H51" s="3">
        <v>463</v>
      </c>
      <c r="I51" s="3">
        <v>463</v>
      </c>
      <c r="J51" s="12">
        <v>100</v>
      </c>
    </row>
    <row r="52" spans="1:10" ht="15.75">
      <c r="A52" s="11" t="s">
        <v>144</v>
      </c>
      <c r="B52" s="3"/>
      <c r="C52" s="3"/>
      <c r="D52" s="3">
        <v>96</v>
      </c>
      <c r="E52" s="3">
        <v>99</v>
      </c>
      <c r="F52" s="3">
        <v>99</v>
      </c>
      <c r="G52" s="3">
        <v>99</v>
      </c>
      <c r="H52" s="3">
        <v>655</v>
      </c>
      <c r="I52" s="3">
        <v>655</v>
      </c>
      <c r="J52" s="12">
        <v>100</v>
      </c>
    </row>
    <row r="53" spans="1:10" ht="15.75">
      <c r="A53" s="11" t="s">
        <v>145</v>
      </c>
      <c r="B53" s="3"/>
      <c r="C53" s="3"/>
      <c r="D53" s="3">
        <v>99</v>
      </c>
      <c r="E53" s="3">
        <v>86</v>
      </c>
      <c r="F53" s="3">
        <v>95</v>
      </c>
      <c r="G53" s="3">
        <v>93</v>
      </c>
      <c r="H53" s="3">
        <v>1170</v>
      </c>
      <c r="I53" s="3">
        <v>1170</v>
      </c>
      <c r="J53" s="12">
        <v>100</v>
      </c>
    </row>
    <row r="54" spans="1:10" ht="15.75">
      <c r="A54" s="11" t="s">
        <v>146</v>
      </c>
      <c r="B54" s="3"/>
      <c r="C54" s="3"/>
      <c r="D54" s="3">
        <v>99</v>
      </c>
      <c r="E54" s="3">
        <v>97</v>
      </c>
      <c r="F54" s="3">
        <v>98</v>
      </c>
      <c r="G54" s="3">
        <v>98</v>
      </c>
      <c r="H54" s="3">
        <v>137</v>
      </c>
      <c r="I54" s="3">
        <v>137</v>
      </c>
      <c r="J54" s="12">
        <v>100</v>
      </c>
    </row>
    <row r="55" spans="1:10" ht="15.75">
      <c r="A55" s="11" t="s">
        <v>147</v>
      </c>
      <c r="B55" s="3">
        <v>91</v>
      </c>
      <c r="C55" s="3"/>
      <c r="D55" s="3"/>
      <c r="E55" s="3"/>
      <c r="F55" s="3"/>
      <c r="G55" s="3">
        <v>100</v>
      </c>
      <c r="H55" s="3">
        <v>4312</v>
      </c>
      <c r="I55" s="3">
        <v>4312</v>
      </c>
      <c r="J55" s="12">
        <v>100</v>
      </c>
    </row>
    <row r="56" spans="1:10" ht="15.75">
      <c r="A56" s="11" t="s">
        <v>148</v>
      </c>
      <c r="B56" s="3"/>
      <c r="C56" s="3"/>
      <c r="D56" s="3">
        <v>97</v>
      </c>
      <c r="E56" s="3">
        <v>87</v>
      </c>
      <c r="F56" s="3">
        <v>95</v>
      </c>
      <c r="G56" s="3">
        <v>93</v>
      </c>
      <c r="H56" s="3">
        <v>1282</v>
      </c>
      <c r="I56" s="3">
        <v>1282</v>
      </c>
      <c r="J56" s="12">
        <v>100</v>
      </c>
    </row>
    <row r="57" spans="1:10" ht="16.5" thickBot="1">
      <c r="A57" s="13" t="s">
        <v>149</v>
      </c>
      <c r="B57" s="14"/>
      <c r="C57" s="14"/>
      <c r="D57" s="14">
        <v>99</v>
      </c>
      <c r="E57" s="14">
        <v>99</v>
      </c>
      <c r="F57" s="14">
        <v>99</v>
      </c>
      <c r="G57" s="14">
        <v>99</v>
      </c>
      <c r="H57" s="14"/>
      <c r="I57" s="14"/>
      <c r="J57" s="15"/>
    </row>
    <row r="58" spans="1:10" ht="31.5">
      <c r="A58" s="148" t="s">
        <v>166</v>
      </c>
      <c r="B58" s="178"/>
      <c r="C58" s="178"/>
      <c r="D58" s="178">
        <v>99.3</v>
      </c>
      <c r="E58" s="178">
        <v>99</v>
      </c>
      <c r="F58" s="178">
        <v>91.3</v>
      </c>
      <c r="G58" s="178">
        <v>97</v>
      </c>
      <c r="H58" s="178">
        <v>3021</v>
      </c>
      <c r="I58" s="178">
        <v>2779</v>
      </c>
      <c r="J58" s="179">
        <v>91.8</v>
      </c>
    </row>
    <row r="59" spans="1:10" ht="15.75">
      <c r="A59" s="11" t="s">
        <v>151</v>
      </c>
      <c r="B59" s="3"/>
      <c r="C59" s="3"/>
      <c r="D59" s="3">
        <v>100</v>
      </c>
      <c r="E59" s="3">
        <v>99</v>
      </c>
      <c r="F59" s="3">
        <v>97</v>
      </c>
      <c r="G59" s="3">
        <v>98</v>
      </c>
      <c r="H59" s="3">
        <v>560</v>
      </c>
      <c r="I59" s="3">
        <v>532</v>
      </c>
      <c r="J59" s="12">
        <v>95</v>
      </c>
    </row>
    <row r="60" spans="1:10" ht="15.75">
      <c r="A60" s="11" t="s">
        <v>152</v>
      </c>
      <c r="B60" s="3"/>
      <c r="C60" s="3"/>
      <c r="D60" s="3">
        <v>100</v>
      </c>
      <c r="E60" s="3">
        <v>98</v>
      </c>
      <c r="F60" s="3">
        <v>78</v>
      </c>
      <c r="G60" s="3">
        <v>89</v>
      </c>
      <c r="H60" s="3">
        <v>268</v>
      </c>
      <c r="I60" s="3">
        <v>267</v>
      </c>
      <c r="J60" s="12">
        <v>100</v>
      </c>
    </row>
    <row r="61" spans="1:10" ht="15.75">
      <c r="A61" s="11" t="s">
        <v>153</v>
      </c>
      <c r="B61" s="3"/>
      <c r="C61" s="3"/>
      <c r="D61" s="3">
        <v>99</v>
      </c>
      <c r="E61" s="3">
        <v>100</v>
      </c>
      <c r="F61" s="3">
        <v>99</v>
      </c>
      <c r="G61" s="3">
        <v>99</v>
      </c>
      <c r="H61" s="3">
        <v>729</v>
      </c>
      <c r="I61" s="3">
        <v>729</v>
      </c>
      <c r="J61" s="12">
        <v>100</v>
      </c>
    </row>
    <row r="62" spans="1:10" ht="15.75">
      <c r="A62" s="11" t="s">
        <v>154</v>
      </c>
      <c r="B62" s="3"/>
      <c r="C62" s="3"/>
      <c r="D62" s="3">
        <v>98</v>
      </c>
      <c r="E62" s="3">
        <v>100</v>
      </c>
      <c r="F62" s="3">
        <v>96</v>
      </c>
      <c r="G62" s="3">
        <v>98</v>
      </c>
      <c r="H62" s="3">
        <v>664</v>
      </c>
      <c r="I62" s="3">
        <v>636</v>
      </c>
      <c r="J62" s="12">
        <v>95.7</v>
      </c>
    </row>
    <row r="63" spans="1:10" ht="15.75">
      <c r="A63" s="11" t="s">
        <v>155</v>
      </c>
      <c r="B63" s="3"/>
      <c r="C63" s="3"/>
      <c r="D63" s="3">
        <v>100</v>
      </c>
      <c r="E63" s="3"/>
      <c r="F63" s="3">
        <v>81</v>
      </c>
      <c r="G63" s="3">
        <v>100</v>
      </c>
      <c r="H63" s="3">
        <v>478</v>
      </c>
      <c r="I63" s="3">
        <v>310</v>
      </c>
      <c r="J63" s="12">
        <v>64.9</v>
      </c>
    </row>
    <row r="64" spans="1:10" ht="16.5" thickBot="1">
      <c r="A64" s="26" t="s">
        <v>156</v>
      </c>
      <c r="B64" s="24"/>
      <c r="C64" s="24"/>
      <c r="D64" s="24">
        <v>99</v>
      </c>
      <c r="E64" s="24">
        <v>98</v>
      </c>
      <c r="F64" s="24">
        <v>97</v>
      </c>
      <c r="G64" s="24">
        <v>98</v>
      </c>
      <c r="H64" s="24">
        <v>322</v>
      </c>
      <c r="I64" s="24">
        <v>305</v>
      </c>
      <c r="J64" s="25">
        <v>95</v>
      </c>
    </row>
    <row r="65" spans="1:10" ht="31.5">
      <c r="A65" s="144" t="s">
        <v>167</v>
      </c>
      <c r="B65" s="178">
        <v>98</v>
      </c>
      <c r="C65" s="178"/>
      <c r="D65" s="182">
        <f>AVERAGE(D66:D73)</f>
        <v>98.28571428571429</v>
      </c>
      <c r="E65" s="182">
        <f aca="true" t="shared" si="0" ref="E65:J65">AVERAGE(E66:E73)</f>
        <v>93</v>
      </c>
      <c r="F65" s="182">
        <f t="shared" si="0"/>
        <v>90.71428571428571</v>
      </c>
      <c r="G65" s="182">
        <f t="shared" si="0"/>
        <v>94.375</v>
      </c>
      <c r="H65" s="182">
        <f>SUM(H66:H73)</f>
        <v>1992</v>
      </c>
      <c r="I65" s="182">
        <f>SUM(I66:I73)</f>
        <v>1865</v>
      </c>
      <c r="J65" s="182">
        <f t="shared" si="0"/>
        <v>91.225</v>
      </c>
    </row>
    <row r="66" spans="1:10" ht="15.75">
      <c r="A66" s="11" t="s">
        <v>157</v>
      </c>
      <c r="B66" s="3"/>
      <c r="C66" s="3"/>
      <c r="D66" s="3">
        <v>95</v>
      </c>
      <c r="E66" s="3">
        <v>86</v>
      </c>
      <c r="F66" s="3">
        <v>59</v>
      </c>
      <c r="G66" s="3">
        <v>85</v>
      </c>
      <c r="H66" s="3" t="s">
        <v>158</v>
      </c>
      <c r="I66" s="3" t="s">
        <v>158</v>
      </c>
      <c r="J66" s="12" t="s">
        <v>158</v>
      </c>
    </row>
    <row r="67" spans="1:10" ht="15.75">
      <c r="A67" s="11" t="s">
        <v>159</v>
      </c>
      <c r="B67" s="3"/>
      <c r="C67" s="3"/>
      <c r="D67" s="3">
        <v>100</v>
      </c>
      <c r="E67" s="3">
        <v>100</v>
      </c>
      <c r="F67" s="3">
        <v>100</v>
      </c>
      <c r="G67" s="3">
        <v>100</v>
      </c>
      <c r="H67" s="3">
        <v>339</v>
      </c>
      <c r="I67" s="3">
        <v>339</v>
      </c>
      <c r="J67" s="12">
        <v>100</v>
      </c>
    </row>
    <row r="68" spans="1:10" ht="15.75">
      <c r="A68" s="11" t="s">
        <v>160</v>
      </c>
      <c r="B68" s="3"/>
      <c r="C68" s="3"/>
      <c r="D68" s="3">
        <v>99</v>
      </c>
      <c r="E68" s="3">
        <v>85</v>
      </c>
      <c r="F68" s="3">
        <v>87</v>
      </c>
      <c r="G68" s="3">
        <v>91</v>
      </c>
      <c r="H68" s="3" t="s">
        <v>158</v>
      </c>
      <c r="I68" s="3" t="s">
        <v>158</v>
      </c>
      <c r="J68" s="12" t="s">
        <v>158</v>
      </c>
    </row>
    <row r="69" spans="1:10" ht="15.75">
      <c r="A69" s="11" t="s">
        <v>161</v>
      </c>
      <c r="B69" s="3"/>
      <c r="C69" s="3"/>
      <c r="D69" s="3">
        <v>95</v>
      </c>
      <c r="E69" s="3">
        <v>81</v>
      </c>
      <c r="F69" s="3">
        <v>92</v>
      </c>
      <c r="G69" s="3">
        <v>83</v>
      </c>
      <c r="H69" s="3">
        <v>362</v>
      </c>
      <c r="I69" s="3">
        <v>235</v>
      </c>
      <c r="J69" s="12">
        <v>64.9</v>
      </c>
    </row>
    <row r="70" spans="1:10" ht="15.75">
      <c r="A70" s="11" t="s">
        <v>162</v>
      </c>
      <c r="B70" s="3"/>
      <c r="C70" s="3"/>
      <c r="D70" s="3">
        <v>99</v>
      </c>
      <c r="E70" s="3">
        <v>99</v>
      </c>
      <c r="F70" s="3">
        <v>97</v>
      </c>
      <c r="G70" s="3">
        <v>98</v>
      </c>
      <c r="H70" s="3" t="s">
        <v>158</v>
      </c>
      <c r="I70" s="3" t="s">
        <v>158</v>
      </c>
      <c r="J70" s="12" t="s">
        <v>158</v>
      </c>
    </row>
    <row r="71" spans="1:10" ht="15.75">
      <c r="A71" s="11" t="s">
        <v>163</v>
      </c>
      <c r="B71" s="3"/>
      <c r="C71" s="3"/>
      <c r="D71" s="3">
        <v>100</v>
      </c>
      <c r="E71" s="3">
        <v>100</v>
      </c>
      <c r="F71" s="3">
        <v>100</v>
      </c>
      <c r="G71" s="3">
        <v>100</v>
      </c>
      <c r="H71" s="3">
        <v>395</v>
      </c>
      <c r="I71" s="3">
        <v>395</v>
      </c>
      <c r="J71" s="12">
        <v>100</v>
      </c>
    </row>
    <row r="72" spans="1:10" ht="15.75">
      <c r="A72" s="11" t="s">
        <v>164</v>
      </c>
      <c r="B72" s="75">
        <v>98</v>
      </c>
      <c r="C72" s="526"/>
      <c r="D72" s="526"/>
      <c r="E72" s="526"/>
      <c r="F72" s="526"/>
      <c r="G72" s="526">
        <v>98</v>
      </c>
      <c r="H72" s="526" t="s">
        <v>111</v>
      </c>
      <c r="I72" s="526" t="s">
        <v>111</v>
      </c>
      <c r="J72" s="527" t="s">
        <v>111</v>
      </c>
    </row>
    <row r="73" spans="1:10" ht="16.5" thickBot="1">
      <c r="A73" s="26" t="s">
        <v>165</v>
      </c>
      <c r="B73" s="24"/>
      <c r="C73" s="24"/>
      <c r="D73" s="24">
        <v>100</v>
      </c>
      <c r="E73" s="24">
        <v>100</v>
      </c>
      <c r="F73" s="24">
        <v>100</v>
      </c>
      <c r="G73" s="24">
        <v>100</v>
      </c>
      <c r="H73" s="24">
        <v>896</v>
      </c>
      <c r="I73" s="24">
        <v>896</v>
      </c>
      <c r="J73" s="25">
        <v>100</v>
      </c>
    </row>
    <row r="74" spans="1:10" ht="21.75" customHeight="1" thickBot="1">
      <c r="A74" s="189" t="s">
        <v>8</v>
      </c>
      <c r="B74" s="190">
        <f aca="true" t="shared" si="1" ref="B74:G74">AVERAGE(B6,B14,B33,B39,B46,B65)</f>
        <v>97.25</v>
      </c>
      <c r="C74" s="190">
        <f t="shared" si="1"/>
        <v>96</v>
      </c>
      <c r="D74" s="190">
        <f t="shared" si="1"/>
        <v>98.94761904761906</v>
      </c>
      <c r="E74" s="190">
        <f t="shared" si="1"/>
        <v>96.64999999999999</v>
      </c>
      <c r="F74" s="190">
        <f t="shared" si="1"/>
        <v>93.56904761904762</v>
      </c>
      <c r="G74" s="190">
        <f t="shared" si="1"/>
        <v>95.675</v>
      </c>
      <c r="H74" s="191">
        <f>SUM(H6,H14,H22,H33,H39,H46,H58,H65)</f>
        <v>62205</v>
      </c>
      <c r="I74" s="191">
        <f>SUM(I6,I14,I22,I33,I39,I46,I58,I65)</f>
        <v>48135</v>
      </c>
      <c r="J74" s="192">
        <f>AVERAGE(J6,J14,J22,J33,J39,J46,J58,J65)</f>
        <v>92.503125</v>
      </c>
    </row>
    <row r="75" spans="1:10" ht="28.5" customHeight="1">
      <c r="A75" s="29"/>
      <c r="B75" s="30"/>
      <c r="C75" s="30"/>
      <c r="D75" s="30"/>
      <c r="E75" s="30"/>
      <c r="F75" s="30"/>
      <c r="G75" s="30"/>
      <c r="H75" s="29"/>
      <c r="I75" s="29"/>
      <c r="J75" s="31"/>
    </row>
    <row r="76" ht="16.5" thickBot="1"/>
    <row r="77" spans="1:8" ht="36.75" customHeight="1">
      <c r="A77" s="579" t="s">
        <v>0</v>
      </c>
      <c r="B77" s="581" t="s">
        <v>6</v>
      </c>
      <c r="C77" s="581"/>
      <c r="D77" s="581"/>
      <c r="E77" s="581"/>
      <c r="F77" s="581"/>
      <c r="G77" s="581" t="s">
        <v>7</v>
      </c>
      <c r="H77" s="583" t="s">
        <v>8</v>
      </c>
    </row>
    <row r="78" spans="1:8" ht="83.25" customHeight="1" thickBot="1">
      <c r="A78" s="580"/>
      <c r="B78" s="394" t="s">
        <v>9</v>
      </c>
      <c r="C78" s="394" t="s">
        <v>10</v>
      </c>
      <c r="D78" s="394" t="s">
        <v>11</v>
      </c>
      <c r="E78" s="394" t="s">
        <v>12</v>
      </c>
      <c r="F78" s="394" t="s">
        <v>13</v>
      </c>
      <c r="G78" s="582"/>
      <c r="H78" s="584"/>
    </row>
    <row r="79" spans="1:8" ht="31.5" customHeight="1">
      <c r="A79" s="193" t="s">
        <v>110</v>
      </c>
      <c r="B79" s="194"/>
      <c r="C79" s="195"/>
      <c r="D79" s="195"/>
      <c r="E79" s="195"/>
      <c r="F79" s="196"/>
      <c r="G79" s="195"/>
      <c r="H79" s="197"/>
    </row>
    <row r="80" spans="1:8" ht="15.75">
      <c r="A80" s="35" t="s">
        <v>90</v>
      </c>
      <c r="B80" s="33">
        <v>23924</v>
      </c>
      <c r="C80" s="33">
        <v>3758</v>
      </c>
      <c r="D80" s="33" t="s">
        <v>111</v>
      </c>
      <c r="E80" s="33">
        <v>3972</v>
      </c>
      <c r="F80" s="10">
        <v>31654</v>
      </c>
      <c r="G80" s="33">
        <v>100</v>
      </c>
      <c r="H80" s="16">
        <v>32180</v>
      </c>
    </row>
    <row r="81" spans="1:8" ht="15.75">
      <c r="A81" s="35" t="s">
        <v>91</v>
      </c>
      <c r="B81" s="33">
        <v>1173</v>
      </c>
      <c r="C81" s="33">
        <v>1028</v>
      </c>
      <c r="D81" s="33">
        <v>215</v>
      </c>
      <c r="E81" s="33">
        <v>302</v>
      </c>
      <c r="F81" s="10">
        <v>2831</v>
      </c>
      <c r="G81" s="33">
        <v>95</v>
      </c>
      <c r="H81" s="16">
        <v>2875</v>
      </c>
    </row>
    <row r="82" spans="1:8" ht="15.75">
      <c r="A82" s="35" t="s">
        <v>92</v>
      </c>
      <c r="B82" s="33">
        <v>6879</v>
      </c>
      <c r="C82" s="33">
        <v>3387</v>
      </c>
      <c r="D82" s="33">
        <v>1368</v>
      </c>
      <c r="E82" s="33">
        <v>1653</v>
      </c>
      <c r="F82" s="10">
        <v>13287</v>
      </c>
      <c r="G82" s="33">
        <v>99</v>
      </c>
      <c r="H82" s="16">
        <v>14241</v>
      </c>
    </row>
    <row r="83" spans="1:8" ht="15.75">
      <c r="A83" s="35" t="s">
        <v>93</v>
      </c>
      <c r="B83" s="33">
        <v>1740</v>
      </c>
      <c r="C83" s="33">
        <v>8253</v>
      </c>
      <c r="D83" s="33">
        <v>203</v>
      </c>
      <c r="E83" s="33">
        <v>235</v>
      </c>
      <c r="F83" s="10">
        <v>10431</v>
      </c>
      <c r="G83" s="33">
        <v>100</v>
      </c>
      <c r="H83" s="16">
        <v>10660</v>
      </c>
    </row>
    <row r="84" spans="1:8" ht="16.5" thickBot="1">
      <c r="A84" s="36" t="s">
        <v>94</v>
      </c>
      <c r="B84" s="37">
        <v>4894</v>
      </c>
      <c r="C84" s="37">
        <v>7122</v>
      </c>
      <c r="D84" s="37">
        <v>598</v>
      </c>
      <c r="E84" s="37">
        <v>1480</v>
      </c>
      <c r="F84" s="17">
        <v>14094</v>
      </c>
      <c r="G84" s="37">
        <v>96</v>
      </c>
      <c r="H84" s="18">
        <v>13530</v>
      </c>
    </row>
    <row r="85" spans="1:8" ht="31.5">
      <c r="A85" s="144" t="s">
        <v>113</v>
      </c>
      <c r="B85" s="562"/>
      <c r="C85" s="563"/>
      <c r="D85" s="563"/>
      <c r="E85" s="563"/>
      <c r="F85" s="563"/>
      <c r="G85" s="563"/>
      <c r="H85" s="564"/>
    </row>
    <row r="86" spans="1:8" ht="15.75">
      <c r="A86" s="34" t="s">
        <v>114</v>
      </c>
      <c r="B86" s="5" t="s">
        <v>174</v>
      </c>
      <c r="C86" s="5" t="s">
        <v>175</v>
      </c>
      <c r="D86" s="5" t="s">
        <v>176</v>
      </c>
      <c r="E86" s="5" t="s">
        <v>177</v>
      </c>
      <c r="F86" s="32" t="s">
        <v>178</v>
      </c>
      <c r="G86" s="5" t="s">
        <v>179</v>
      </c>
      <c r="H86" s="43" t="s">
        <v>180</v>
      </c>
    </row>
    <row r="87" spans="1:8" ht="15.75">
      <c r="A87" s="34" t="s">
        <v>115</v>
      </c>
      <c r="B87" s="5" t="s">
        <v>181</v>
      </c>
      <c r="C87" s="5" t="s">
        <v>182</v>
      </c>
      <c r="D87" s="5" t="s">
        <v>183</v>
      </c>
      <c r="E87" s="5" t="s">
        <v>184</v>
      </c>
      <c r="F87" s="32" t="s">
        <v>185</v>
      </c>
      <c r="G87" s="5" t="s">
        <v>186</v>
      </c>
      <c r="H87" s="43" t="s">
        <v>187</v>
      </c>
    </row>
    <row r="88" spans="1:8" ht="15.75">
      <c r="A88" s="34" t="s">
        <v>116</v>
      </c>
      <c r="B88" s="44" t="s">
        <v>188</v>
      </c>
      <c r="C88" s="44" t="s">
        <v>189</v>
      </c>
      <c r="D88" s="44" t="s">
        <v>190</v>
      </c>
      <c r="E88" s="44" t="s">
        <v>191</v>
      </c>
      <c r="F88" s="8" t="s">
        <v>192</v>
      </c>
      <c r="G88" s="44" t="s">
        <v>193</v>
      </c>
      <c r="H88" s="45" t="s">
        <v>194</v>
      </c>
    </row>
    <row r="89" spans="1:8" ht="15.75">
      <c r="A89" s="34" t="s">
        <v>117</v>
      </c>
      <c r="B89" s="44" t="s">
        <v>195</v>
      </c>
      <c r="C89" s="44" t="s">
        <v>196</v>
      </c>
      <c r="D89" s="44" t="s">
        <v>197</v>
      </c>
      <c r="E89" s="44" t="s">
        <v>198</v>
      </c>
      <c r="F89" s="8" t="s">
        <v>199</v>
      </c>
      <c r="G89" s="44" t="s">
        <v>200</v>
      </c>
      <c r="H89" s="45" t="s">
        <v>201</v>
      </c>
    </row>
    <row r="90" spans="1:8" ht="15.75">
      <c r="A90" s="34" t="s">
        <v>118</v>
      </c>
      <c r="B90" s="44" t="s">
        <v>202</v>
      </c>
      <c r="C90" s="44" t="s">
        <v>203</v>
      </c>
      <c r="D90" s="44" t="s">
        <v>204</v>
      </c>
      <c r="E90" s="44" t="s">
        <v>205</v>
      </c>
      <c r="F90" s="8" t="s">
        <v>206</v>
      </c>
      <c r="G90" s="44" t="s">
        <v>207</v>
      </c>
      <c r="H90" s="45" t="s">
        <v>208</v>
      </c>
    </row>
    <row r="91" spans="1:8" ht="15.75">
      <c r="A91" s="34" t="s">
        <v>119</v>
      </c>
      <c r="B91" s="44" t="s">
        <v>209</v>
      </c>
      <c r="C91" s="44" t="s">
        <v>210</v>
      </c>
      <c r="D91" s="44" t="s">
        <v>211</v>
      </c>
      <c r="E91" s="44" t="s">
        <v>212</v>
      </c>
      <c r="F91" s="8" t="s">
        <v>213</v>
      </c>
      <c r="G91" s="44" t="s">
        <v>214</v>
      </c>
      <c r="H91" s="45" t="s">
        <v>215</v>
      </c>
    </row>
    <row r="92" spans="1:8" ht="16.5" thickBot="1">
      <c r="A92" s="60" t="s">
        <v>120</v>
      </c>
      <c r="B92" s="50" t="s">
        <v>216</v>
      </c>
      <c r="C92" s="50" t="s">
        <v>217</v>
      </c>
      <c r="D92" s="50" t="s">
        <v>218</v>
      </c>
      <c r="E92" s="50" t="s">
        <v>219</v>
      </c>
      <c r="F92" s="51" t="s">
        <v>220</v>
      </c>
      <c r="G92" s="50" t="s">
        <v>221</v>
      </c>
      <c r="H92" s="52" t="s">
        <v>222</v>
      </c>
    </row>
    <row r="93" spans="1:8" ht="31.5">
      <c r="A93" s="145" t="s">
        <v>121</v>
      </c>
      <c r="B93" s="562"/>
      <c r="C93" s="563"/>
      <c r="D93" s="563"/>
      <c r="E93" s="563"/>
      <c r="F93" s="563"/>
      <c r="G93" s="563"/>
      <c r="H93" s="564"/>
    </row>
    <row r="94" spans="1:9" ht="15.75">
      <c r="A94" s="11" t="s">
        <v>122</v>
      </c>
      <c r="B94" s="155" t="s">
        <v>558</v>
      </c>
      <c r="C94" s="155" t="s">
        <v>561</v>
      </c>
      <c r="D94" s="155" t="s">
        <v>565</v>
      </c>
      <c r="E94" s="155" t="s">
        <v>557</v>
      </c>
      <c r="F94" s="167" t="s">
        <v>590</v>
      </c>
      <c r="G94" s="155" t="s">
        <v>599</v>
      </c>
      <c r="H94" s="171" t="s">
        <v>607</v>
      </c>
      <c r="I94" s="170" t="s">
        <v>615</v>
      </c>
    </row>
    <row r="95" spans="1:8" ht="15.75">
      <c r="A95" s="11" t="s">
        <v>123</v>
      </c>
      <c r="B95" s="156" t="s">
        <v>559</v>
      </c>
      <c r="C95" s="157" t="s">
        <v>562</v>
      </c>
      <c r="D95" s="157" t="s">
        <v>566</v>
      </c>
      <c r="E95" s="157" t="s">
        <v>584</v>
      </c>
      <c r="F95" s="168" t="s">
        <v>591</v>
      </c>
      <c r="G95" s="157" t="s">
        <v>600</v>
      </c>
      <c r="H95" s="172" t="s">
        <v>608</v>
      </c>
    </row>
    <row r="96" spans="1:8" ht="15.75">
      <c r="A96" s="11" t="s">
        <v>124</v>
      </c>
      <c r="B96" s="156" t="s">
        <v>560</v>
      </c>
      <c r="C96" s="156" t="s">
        <v>563</v>
      </c>
      <c r="D96" s="156" t="s">
        <v>567</v>
      </c>
      <c r="E96" s="156" t="s">
        <v>585</v>
      </c>
      <c r="F96" s="169" t="s">
        <v>592</v>
      </c>
      <c r="G96" s="156" t="s">
        <v>601</v>
      </c>
      <c r="H96" s="173" t="s">
        <v>609</v>
      </c>
    </row>
    <row r="97" spans="1:8" ht="15.75">
      <c r="A97" s="11" t="s">
        <v>125</v>
      </c>
      <c r="B97" s="585" t="s">
        <v>223</v>
      </c>
      <c r="C97" s="586"/>
      <c r="D97" s="586"/>
      <c r="E97" s="586"/>
      <c r="F97" s="586"/>
      <c r="G97" s="586"/>
      <c r="H97" s="587"/>
    </row>
    <row r="98" spans="1:8" ht="15.75">
      <c r="A98" s="11" t="s">
        <v>126</v>
      </c>
      <c r="B98" s="156" t="s">
        <v>568</v>
      </c>
      <c r="C98" s="156" t="s">
        <v>573</v>
      </c>
      <c r="D98" s="166" t="s">
        <v>579</v>
      </c>
      <c r="E98" s="156" t="s">
        <v>586</v>
      </c>
      <c r="F98" s="169" t="s">
        <v>593</v>
      </c>
      <c r="G98" s="156" t="s">
        <v>602</v>
      </c>
      <c r="H98" s="173" t="s">
        <v>610</v>
      </c>
    </row>
    <row r="99" spans="1:8" ht="15.75">
      <c r="A99" s="11" t="s">
        <v>127</v>
      </c>
      <c r="B99" s="166" t="s">
        <v>569</v>
      </c>
      <c r="C99" s="156" t="s">
        <v>574</v>
      </c>
      <c r="D99" s="156" t="s">
        <v>580</v>
      </c>
      <c r="E99" s="156"/>
      <c r="F99" s="169" t="s">
        <v>594</v>
      </c>
      <c r="G99" s="156">
        <v>1311</v>
      </c>
      <c r="H99" s="173" t="s">
        <v>611</v>
      </c>
    </row>
    <row r="100" spans="1:8" ht="15.75">
      <c r="A100" s="11" t="s">
        <v>128</v>
      </c>
      <c r="B100" s="156" t="s">
        <v>570</v>
      </c>
      <c r="C100" s="156" t="s">
        <v>575</v>
      </c>
      <c r="D100" s="156" t="s">
        <v>581</v>
      </c>
      <c r="E100" s="156" t="s">
        <v>587</v>
      </c>
      <c r="F100" s="169" t="s">
        <v>595</v>
      </c>
      <c r="G100" s="156" t="s">
        <v>603</v>
      </c>
      <c r="H100" s="173" t="s">
        <v>595</v>
      </c>
    </row>
    <row r="101" spans="1:8" ht="15.75">
      <c r="A101" s="11" t="s">
        <v>129</v>
      </c>
      <c r="B101" s="156" t="s">
        <v>571</v>
      </c>
      <c r="C101" s="156" t="s">
        <v>576</v>
      </c>
      <c r="D101" s="156" t="s">
        <v>582</v>
      </c>
      <c r="E101" s="156" t="s">
        <v>588</v>
      </c>
      <c r="F101" s="169" t="s">
        <v>596</v>
      </c>
      <c r="G101" s="156" t="s">
        <v>604</v>
      </c>
      <c r="H101" s="173" t="s">
        <v>612</v>
      </c>
    </row>
    <row r="102" spans="1:8" ht="15.75">
      <c r="A102" s="11" t="s">
        <v>130</v>
      </c>
      <c r="B102" s="166">
        <v>9867100</v>
      </c>
      <c r="C102" s="157" t="s">
        <v>577</v>
      </c>
      <c r="D102" s="157"/>
      <c r="E102" s="157"/>
      <c r="F102" s="168" t="s">
        <v>597</v>
      </c>
      <c r="G102" s="157" t="s">
        <v>605</v>
      </c>
      <c r="H102" s="172" t="s">
        <v>613</v>
      </c>
    </row>
    <row r="103" spans="1:8" ht="16.5" thickBot="1">
      <c r="A103" s="13" t="s">
        <v>131</v>
      </c>
      <c r="B103" s="174" t="s">
        <v>572</v>
      </c>
      <c r="C103" s="174" t="s">
        <v>578</v>
      </c>
      <c r="D103" s="174" t="s">
        <v>583</v>
      </c>
      <c r="E103" s="174" t="s">
        <v>589</v>
      </c>
      <c r="F103" s="175" t="s">
        <v>598</v>
      </c>
      <c r="G103" s="174" t="s">
        <v>606</v>
      </c>
      <c r="H103" s="176" t="s">
        <v>614</v>
      </c>
    </row>
    <row r="104" spans="1:8" ht="47.25">
      <c r="A104" s="144" t="s">
        <v>168</v>
      </c>
      <c r="B104" s="562"/>
      <c r="C104" s="563"/>
      <c r="D104" s="563"/>
      <c r="E104" s="563"/>
      <c r="F104" s="563"/>
      <c r="G104" s="563"/>
      <c r="H104" s="564"/>
    </row>
    <row r="105" spans="1:8" ht="15.75">
      <c r="A105" s="27" t="s">
        <v>169</v>
      </c>
      <c r="B105" s="3" t="s">
        <v>848</v>
      </c>
      <c r="C105" s="5" t="s">
        <v>853</v>
      </c>
      <c r="D105" s="5" t="s">
        <v>855</v>
      </c>
      <c r="E105" s="5" t="s">
        <v>856</v>
      </c>
      <c r="F105" s="32" t="s">
        <v>857</v>
      </c>
      <c r="G105" s="5" t="s">
        <v>858</v>
      </c>
      <c r="H105" s="4" t="s">
        <v>859</v>
      </c>
    </row>
    <row r="106" spans="1:8" ht="15.75">
      <c r="A106" s="27" t="s">
        <v>170</v>
      </c>
      <c r="B106" s="3" t="s">
        <v>849</v>
      </c>
      <c r="C106" s="5" t="s">
        <v>854</v>
      </c>
      <c r="D106" s="5" t="s">
        <v>860</v>
      </c>
      <c r="E106" s="5" t="s">
        <v>861</v>
      </c>
      <c r="F106" s="32" t="s">
        <v>862</v>
      </c>
      <c r="G106" s="5" t="s">
        <v>863</v>
      </c>
      <c r="H106" s="4" t="s">
        <v>864</v>
      </c>
    </row>
    <row r="107" spans="1:8" ht="15.75">
      <c r="A107" s="27" t="s">
        <v>171</v>
      </c>
      <c r="B107" s="3" t="s">
        <v>850</v>
      </c>
      <c r="C107" s="44" t="s">
        <v>865</v>
      </c>
      <c r="D107" s="44" t="s">
        <v>866</v>
      </c>
      <c r="E107" s="44" t="s">
        <v>867</v>
      </c>
      <c r="F107" s="8" t="s">
        <v>868</v>
      </c>
      <c r="G107" s="44" t="s">
        <v>869</v>
      </c>
      <c r="H107" s="396" t="s">
        <v>870</v>
      </c>
    </row>
    <row r="108" spans="1:8" ht="15.75">
      <c r="A108" s="27" t="s">
        <v>172</v>
      </c>
      <c r="B108" s="3" t="s">
        <v>851</v>
      </c>
      <c r="C108" s="44" t="s">
        <v>871</v>
      </c>
      <c r="D108" s="44" t="s">
        <v>872</v>
      </c>
      <c r="E108" s="44" t="s">
        <v>873</v>
      </c>
      <c r="F108" s="8" t="s">
        <v>874</v>
      </c>
      <c r="G108" s="44" t="s">
        <v>875</v>
      </c>
      <c r="H108" s="396" t="s">
        <v>876</v>
      </c>
    </row>
    <row r="109" spans="1:8" ht="16.5" thickBot="1">
      <c r="A109" s="28" t="s">
        <v>173</v>
      </c>
      <c r="B109" s="14" t="s">
        <v>852</v>
      </c>
      <c r="C109" s="44" t="s">
        <v>877</v>
      </c>
      <c r="D109" s="44" t="s">
        <v>878</v>
      </c>
      <c r="E109" s="44" t="s">
        <v>879</v>
      </c>
      <c r="F109" s="8" t="s">
        <v>880</v>
      </c>
      <c r="G109" s="44" t="s">
        <v>881</v>
      </c>
      <c r="H109" s="396" t="s">
        <v>882</v>
      </c>
    </row>
    <row r="110" spans="1:8" ht="48" customHeight="1">
      <c r="A110" s="144" t="s">
        <v>132</v>
      </c>
      <c r="B110" s="565"/>
      <c r="C110" s="565"/>
      <c r="D110" s="565"/>
      <c r="E110" s="565"/>
      <c r="F110" s="565"/>
      <c r="G110" s="565"/>
      <c r="H110" s="566"/>
    </row>
    <row r="111" spans="1:8" ht="15.75">
      <c r="A111" s="11" t="s">
        <v>133</v>
      </c>
      <c r="B111" s="3">
        <v>100</v>
      </c>
      <c r="C111" s="3">
        <v>98</v>
      </c>
      <c r="D111" s="3">
        <v>60</v>
      </c>
      <c r="E111" s="3">
        <v>78</v>
      </c>
      <c r="F111" s="10">
        <v>95</v>
      </c>
      <c r="G111" s="3">
        <v>100</v>
      </c>
      <c r="H111" s="16">
        <v>95</v>
      </c>
    </row>
    <row r="112" spans="1:8" ht="15.75">
      <c r="A112" s="11" t="s">
        <v>134</v>
      </c>
      <c r="B112" s="3">
        <v>100</v>
      </c>
      <c r="C112" s="3">
        <v>100</v>
      </c>
      <c r="D112" s="3">
        <v>100</v>
      </c>
      <c r="E112" s="3">
        <v>14</v>
      </c>
      <c r="F112" s="10">
        <v>100</v>
      </c>
      <c r="G112" s="3">
        <v>54</v>
      </c>
      <c r="H112" s="16">
        <v>99</v>
      </c>
    </row>
    <row r="113" spans="1:8" ht="15.75">
      <c r="A113" s="11" t="s">
        <v>135</v>
      </c>
      <c r="B113" s="3">
        <v>100</v>
      </c>
      <c r="C113" s="3">
        <v>94</v>
      </c>
      <c r="D113" s="3">
        <v>36</v>
      </c>
      <c r="E113" s="3">
        <v>47</v>
      </c>
      <c r="F113" s="10">
        <v>95</v>
      </c>
      <c r="G113" s="3" t="s">
        <v>158</v>
      </c>
      <c r="H113" s="16">
        <v>95</v>
      </c>
    </row>
    <row r="114" spans="1:8" ht="15.75">
      <c r="A114" s="11" t="s">
        <v>136</v>
      </c>
      <c r="B114" s="3" t="s">
        <v>223</v>
      </c>
      <c r="C114" s="3" t="s">
        <v>223</v>
      </c>
      <c r="D114" s="3" t="s">
        <v>223</v>
      </c>
      <c r="E114" s="3" t="s">
        <v>223</v>
      </c>
      <c r="F114" s="10" t="s">
        <v>223</v>
      </c>
      <c r="G114" s="3" t="s">
        <v>223</v>
      </c>
      <c r="H114" s="16" t="s">
        <v>223</v>
      </c>
    </row>
    <row r="115" spans="1:8" ht="15.75">
      <c r="A115" s="11" t="s">
        <v>137</v>
      </c>
      <c r="B115" s="3">
        <v>93</v>
      </c>
      <c r="C115" s="3">
        <v>79</v>
      </c>
      <c r="D115" s="3">
        <v>63</v>
      </c>
      <c r="E115" s="3">
        <v>47</v>
      </c>
      <c r="F115" s="10">
        <v>83</v>
      </c>
      <c r="G115" s="3">
        <v>92</v>
      </c>
      <c r="H115" s="16">
        <v>84</v>
      </c>
    </row>
    <row r="116" spans="1:8" ht="16.5" thickBot="1">
      <c r="A116" s="13" t="s">
        <v>138</v>
      </c>
      <c r="B116" s="14" t="s">
        <v>223</v>
      </c>
      <c r="C116" s="14" t="s">
        <v>223</v>
      </c>
      <c r="D116" s="14" t="s">
        <v>223</v>
      </c>
      <c r="E116" s="14" t="s">
        <v>223</v>
      </c>
      <c r="F116" s="17" t="s">
        <v>223</v>
      </c>
      <c r="G116" s="14" t="s">
        <v>223</v>
      </c>
      <c r="H116" s="18" t="s">
        <v>223</v>
      </c>
    </row>
    <row r="117" spans="1:8" ht="49.5" customHeight="1">
      <c r="A117" s="144" t="s">
        <v>150</v>
      </c>
      <c r="B117" s="562"/>
      <c r="C117" s="563"/>
      <c r="D117" s="563"/>
      <c r="E117" s="563"/>
      <c r="F117" s="563"/>
      <c r="G117" s="563"/>
      <c r="H117" s="564"/>
    </row>
    <row r="118" spans="1:8" ht="15.75">
      <c r="A118" s="11" t="s">
        <v>139</v>
      </c>
      <c r="B118" s="3"/>
      <c r="C118" s="3"/>
      <c r="D118" s="3">
        <v>100</v>
      </c>
      <c r="E118" s="3"/>
      <c r="F118" s="10">
        <v>100</v>
      </c>
      <c r="G118" s="3">
        <v>100</v>
      </c>
      <c r="H118" s="16">
        <v>100</v>
      </c>
    </row>
    <row r="119" spans="1:8" ht="15.75">
      <c r="A119" s="11" t="s">
        <v>140</v>
      </c>
      <c r="B119" s="585" t="s">
        <v>223</v>
      </c>
      <c r="C119" s="586"/>
      <c r="D119" s="586"/>
      <c r="E119" s="586"/>
      <c r="F119" s="586"/>
      <c r="G119" s="586"/>
      <c r="H119" s="587"/>
    </row>
    <row r="120" spans="1:8" ht="15.75">
      <c r="A120" s="11" t="s">
        <v>141</v>
      </c>
      <c r="B120" s="585" t="s">
        <v>223</v>
      </c>
      <c r="C120" s="586"/>
      <c r="D120" s="586"/>
      <c r="E120" s="586"/>
      <c r="F120" s="586"/>
      <c r="G120" s="586"/>
      <c r="H120" s="587"/>
    </row>
    <row r="121" spans="1:8" ht="15.75">
      <c r="A121" s="11" t="s">
        <v>142</v>
      </c>
      <c r="B121" s="3">
        <v>99</v>
      </c>
      <c r="C121" s="3">
        <v>97</v>
      </c>
      <c r="D121" s="3">
        <v>91</v>
      </c>
      <c r="E121" s="3">
        <v>100</v>
      </c>
      <c r="F121" s="10">
        <v>98</v>
      </c>
      <c r="G121" s="3">
        <v>98</v>
      </c>
      <c r="H121" s="16">
        <v>98</v>
      </c>
    </row>
    <row r="122" spans="1:8" ht="15.75">
      <c r="A122" s="11" t="s">
        <v>143</v>
      </c>
      <c r="B122" s="585" t="s">
        <v>223</v>
      </c>
      <c r="C122" s="586"/>
      <c r="D122" s="586"/>
      <c r="E122" s="586"/>
      <c r="F122" s="586"/>
      <c r="G122" s="586"/>
      <c r="H122" s="587"/>
    </row>
    <row r="123" spans="1:8" ht="15.75">
      <c r="A123" s="11" t="s">
        <v>144</v>
      </c>
      <c r="B123" s="3">
        <v>98</v>
      </c>
      <c r="C123" s="3">
        <v>97</v>
      </c>
      <c r="D123" s="3">
        <v>99</v>
      </c>
      <c r="E123" s="3"/>
      <c r="F123" s="10">
        <v>97</v>
      </c>
      <c r="G123" s="3">
        <v>100</v>
      </c>
      <c r="H123" s="16">
        <v>97</v>
      </c>
    </row>
    <row r="124" spans="1:8" ht="15.75">
      <c r="A124" s="11" t="s">
        <v>145</v>
      </c>
      <c r="B124" s="3"/>
      <c r="C124" s="3"/>
      <c r="D124" s="3">
        <v>100</v>
      </c>
      <c r="E124" s="3">
        <v>100</v>
      </c>
      <c r="F124" s="10">
        <v>100</v>
      </c>
      <c r="G124" s="3">
        <v>100</v>
      </c>
      <c r="H124" s="16">
        <v>100</v>
      </c>
    </row>
    <row r="125" spans="1:8" ht="15.75">
      <c r="A125" s="11" t="s">
        <v>146</v>
      </c>
      <c r="B125" s="3">
        <v>95</v>
      </c>
      <c r="C125" s="3">
        <v>95</v>
      </c>
      <c r="D125" s="3"/>
      <c r="E125" s="3"/>
      <c r="F125" s="10">
        <v>95</v>
      </c>
      <c r="G125" s="3">
        <v>100</v>
      </c>
      <c r="H125" s="16">
        <v>95</v>
      </c>
    </row>
    <row r="126" spans="1:8" ht="15.75">
      <c r="A126" s="11" t="s">
        <v>147</v>
      </c>
      <c r="B126" s="3"/>
      <c r="C126" s="3"/>
      <c r="D126" s="3">
        <v>100</v>
      </c>
      <c r="E126" s="3">
        <v>100</v>
      </c>
      <c r="F126" s="10">
        <v>100</v>
      </c>
      <c r="G126" s="3">
        <v>100</v>
      </c>
      <c r="H126" s="16">
        <v>100</v>
      </c>
    </row>
    <row r="127" spans="1:8" ht="15.75">
      <c r="A127" s="11" t="s">
        <v>148</v>
      </c>
      <c r="B127" s="3"/>
      <c r="C127" s="3"/>
      <c r="D127" s="3">
        <v>100</v>
      </c>
      <c r="E127" s="3">
        <v>100</v>
      </c>
      <c r="F127" s="10">
        <v>100</v>
      </c>
      <c r="G127" s="3">
        <v>100</v>
      </c>
      <c r="H127" s="16">
        <v>100</v>
      </c>
    </row>
    <row r="128" spans="1:8" ht="16.5" thickBot="1">
      <c r="A128" s="13" t="s">
        <v>149</v>
      </c>
      <c r="B128" s="14">
        <v>98</v>
      </c>
      <c r="C128" s="14">
        <v>95</v>
      </c>
      <c r="D128" s="14">
        <v>99</v>
      </c>
      <c r="E128" s="14"/>
      <c r="F128" s="17">
        <v>97</v>
      </c>
      <c r="G128" s="14">
        <v>100</v>
      </c>
      <c r="H128" s="18">
        <v>97</v>
      </c>
    </row>
    <row r="129" spans="1:8" ht="31.5">
      <c r="A129" s="148" t="s">
        <v>166</v>
      </c>
      <c r="B129" s="562"/>
      <c r="C129" s="563"/>
      <c r="D129" s="563"/>
      <c r="E129" s="563"/>
      <c r="F129" s="563"/>
      <c r="G129" s="563"/>
      <c r="H129" s="564"/>
    </row>
    <row r="130" spans="1:8" ht="15.75">
      <c r="A130" s="11" t="s">
        <v>151</v>
      </c>
      <c r="B130" s="39">
        <v>100</v>
      </c>
      <c r="C130" s="39"/>
      <c r="D130" s="39"/>
      <c r="E130" s="39"/>
      <c r="F130" s="48">
        <v>100</v>
      </c>
      <c r="G130" s="39"/>
      <c r="H130" s="61"/>
    </row>
    <row r="131" spans="1:8" ht="15.75">
      <c r="A131" s="11" t="s">
        <v>152</v>
      </c>
      <c r="B131" s="6" t="s">
        <v>223</v>
      </c>
      <c r="C131" s="6" t="s">
        <v>223</v>
      </c>
      <c r="D131" s="6" t="s">
        <v>223</v>
      </c>
      <c r="E131" s="6" t="s">
        <v>223</v>
      </c>
      <c r="F131" s="49" t="s">
        <v>223</v>
      </c>
      <c r="G131" s="6" t="s">
        <v>223</v>
      </c>
      <c r="H131" s="62" t="s">
        <v>223</v>
      </c>
    </row>
    <row r="132" spans="1:8" ht="15.75">
      <c r="A132" s="11" t="s">
        <v>153</v>
      </c>
      <c r="B132" s="6">
        <v>100</v>
      </c>
      <c r="C132" s="6">
        <v>97</v>
      </c>
      <c r="D132" s="6">
        <v>100</v>
      </c>
      <c r="E132" s="6">
        <v>4</v>
      </c>
      <c r="F132" s="49">
        <v>89</v>
      </c>
      <c r="G132" s="6"/>
      <c r="H132" s="62">
        <v>81</v>
      </c>
    </row>
    <row r="133" spans="1:8" ht="15.75">
      <c r="A133" s="11" t="s">
        <v>154</v>
      </c>
      <c r="B133" s="6" t="s">
        <v>223</v>
      </c>
      <c r="C133" s="6" t="s">
        <v>223</v>
      </c>
      <c r="D133" s="6" t="s">
        <v>223</v>
      </c>
      <c r="E133" s="6" t="s">
        <v>223</v>
      </c>
      <c r="F133" s="49" t="s">
        <v>223</v>
      </c>
      <c r="G133" s="6" t="s">
        <v>223</v>
      </c>
      <c r="H133" s="62" t="s">
        <v>223</v>
      </c>
    </row>
    <row r="134" spans="1:8" ht="15.75">
      <c r="A134" s="11" t="s">
        <v>155</v>
      </c>
      <c r="B134" s="6">
        <v>100</v>
      </c>
      <c r="C134" s="6"/>
      <c r="D134" s="6"/>
      <c r="E134" s="6"/>
      <c r="F134" s="49">
        <v>100</v>
      </c>
      <c r="G134" s="6">
        <v>65</v>
      </c>
      <c r="H134" s="62">
        <v>98</v>
      </c>
    </row>
    <row r="135" spans="1:8" ht="16.5" thickBot="1">
      <c r="A135" s="13" t="s">
        <v>156</v>
      </c>
      <c r="B135" s="41"/>
      <c r="C135" s="41"/>
      <c r="D135" s="41"/>
      <c r="E135" s="41"/>
      <c r="F135" s="63">
        <v>98</v>
      </c>
      <c r="G135" s="41"/>
      <c r="H135" s="64"/>
    </row>
    <row r="136" spans="1:8" ht="31.5">
      <c r="A136" s="144" t="s">
        <v>167</v>
      </c>
      <c r="B136" s="562"/>
      <c r="C136" s="563"/>
      <c r="D136" s="563"/>
      <c r="E136" s="563"/>
      <c r="F136" s="563"/>
      <c r="G136" s="563"/>
      <c r="H136" s="564"/>
    </row>
    <row r="137" spans="1:8" ht="15.75">
      <c r="A137" s="11" t="s">
        <v>157</v>
      </c>
      <c r="B137" s="53" t="s">
        <v>158</v>
      </c>
      <c r="C137" s="53" t="s">
        <v>158</v>
      </c>
      <c r="D137" s="53" t="s">
        <v>158</v>
      </c>
      <c r="E137" s="53" t="s">
        <v>158</v>
      </c>
      <c r="F137" s="53" t="s">
        <v>158</v>
      </c>
      <c r="G137" s="53" t="s">
        <v>158</v>
      </c>
      <c r="H137" s="65" t="s">
        <v>158</v>
      </c>
    </row>
    <row r="138" spans="1:8" ht="15.75">
      <c r="A138" s="11" t="s">
        <v>159</v>
      </c>
      <c r="B138" s="39">
        <v>100</v>
      </c>
      <c r="C138" s="39">
        <v>100</v>
      </c>
      <c r="D138" s="39">
        <v>100</v>
      </c>
      <c r="E138" s="39">
        <v>100</v>
      </c>
      <c r="F138" s="58">
        <v>100</v>
      </c>
      <c r="G138" s="54">
        <v>100</v>
      </c>
      <c r="H138" s="66">
        <v>100</v>
      </c>
    </row>
    <row r="139" spans="1:8" ht="15.75">
      <c r="A139" s="11" t="s">
        <v>160</v>
      </c>
      <c r="B139" s="39">
        <v>98</v>
      </c>
      <c r="C139" s="55" t="s">
        <v>158</v>
      </c>
      <c r="D139" s="47">
        <v>60</v>
      </c>
      <c r="E139" s="47">
        <v>73</v>
      </c>
      <c r="F139" s="49">
        <v>98</v>
      </c>
      <c r="G139" s="56" t="s">
        <v>158</v>
      </c>
      <c r="H139" s="40">
        <v>98</v>
      </c>
    </row>
    <row r="140" spans="1:8" ht="15.75">
      <c r="A140" s="11" t="s">
        <v>161</v>
      </c>
      <c r="B140" s="6">
        <v>98</v>
      </c>
      <c r="C140" s="6">
        <v>74</v>
      </c>
      <c r="D140" s="6">
        <v>17</v>
      </c>
      <c r="E140" s="6">
        <v>41</v>
      </c>
      <c r="F140" s="59">
        <v>79</v>
      </c>
      <c r="G140" s="6">
        <v>65</v>
      </c>
      <c r="H140" s="40">
        <v>78</v>
      </c>
    </row>
    <row r="141" spans="1:8" ht="15.75">
      <c r="A141" s="11" t="s">
        <v>162</v>
      </c>
      <c r="B141" s="6">
        <v>100</v>
      </c>
      <c r="C141" s="6">
        <v>88</v>
      </c>
      <c r="D141" s="6">
        <v>86</v>
      </c>
      <c r="E141" s="6">
        <v>100</v>
      </c>
      <c r="F141" s="49">
        <v>97</v>
      </c>
      <c r="G141" s="57">
        <v>100</v>
      </c>
      <c r="H141" s="40">
        <v>97</v>
      </c>
    </row>
    <row r="142" spans="1:8" ht="15.75">
      <c r="A142" s="11" t="s">
        <v>163</v>
      </c>
      <c r="B142" s="6">
        <v>100</v>
      </c>
      <c r="C142" s="6">
        <v>100</v>
      </c>
      <c r="D142" s="6">
        <v>100</v>
      </c>
      <c r="E142" s="6">
        <v>100</v>
      </c>
      <c r="F142" s="49">
        <v>100</v>
      </c>
      <c r="G142" s="57" t="s">
        <v>158</v>
      </c>
      <c r="H142" s="40">
        <v>100</v>
      </c>
    </row>
    <row r="143" spans="1:8" ht="15.75">
      <c r="A143" s="11" t="s">
        <v>164</v>
      </c>
      <c r="B143" s="47">
        <v>100</v>
      </c>
      <c r="C143" s="47">
        <v>100</v>
      </c>
      <c r="D143" s="47">
        <v>100</v>
      </c>
      <c r="E143" s="528" t="s">
        <v>158</v>
      </c>
      <c r="F143" s="49">
        <v>100</v>
      </c>
      <c r="G143" s="47" t="s">
        <v>158</v>
      </c>
      <c r="H143" s="49">
        <v>100</v>
      </c>
    </row>
    <row r="144" spans="1:8" ht="16.5" thickBot="1">
      <c r="A144" s="13" t="s">
        <v>165</v>
      </c>
      <c r="B144" s="41">
        <v>100</v>
      </c>
      <c r="C144" s="41">
        <v>100</v>
      </c>
      <c r="D144" s="41">
        <v>100</v>
      </c>
      <c r="E144" s="41">
        <v>100</v>
      </c>
      <c r="F144" s="63">
        <v>100</v>
      </c>
      <c r="G144" s="41">
        <v>100</v>
      </c>
      <c r="H144" s="42">
        <v>100</v>
      </c>
    </row>
    <row r="147" ht="15.75">
      <c r="A147" s="177" t="s">
        <v>616</v>
      </c>
    </row>
  </sheetData>
  <sheetProtection/>
  <mergeCells count="31">
    <mergeCell ref="B117:H117"/>
    <mergeCell ref="B129:H129"/>
    <mergeCell ref="B136:H136"/>
    <mergeCell ref="B119:H119"/>
    <mergeCell ref="B120:H120"/>
    <mergeCell ref="B122:H122"/>
    <mergeCell ref="A77:A78"/>
    <mergeCell ref="B77:F77"/>
    <mergeCell ref="G77:G78"/>
    <mergeCell ref="H77:H78"/>
    <mergeCell ref="B97:H97"/>
    <mergeCell ref="I3:J3"/>
    <mergeCell ref="B4:B5"/>
    <mergeCell ref="H28:J28"/>
    <mergeCell ref="G4:G5"/>
    <mergeCell ref="I4:I5"/>
    <mergeCell ref="J4:J5"/>
    <mergeCell ref="E4:E5"/>
    <mergeCell ref="F4:F5"/>
    <mergeCell ref="B12:J12"/>
    <mergeCell ref="B8:J8"/>
    <mergeCell ref="A1:J1"/>
    <mergeCell ref="A3:A5"/>
    <mergeCell ref="B3:G3"/>
    <mergeCell ref="B85:H85"/>
    <mergeCell ref="B110:H110"/>
    <mergeCell ref="B104:H104"/>
    <mergeCell ref="B93:H93"/>
    <mergeCell ref="C4:C5"/>
    <mergeCell ref="D4:D5"/>
    <mergeCell ref="H3:H5"/>
  </mergeCells>
  <dataValidations count="1">
    <dataValidation type="whole" allowBlank="1" showErrorMessage="1" errorTitle="Sveiki skaičiai nuo 0 iki 100" error="Skaičiai turi buti nuo 0 iki 100" sqref="B9:G11 B7:G7 B13:B21 G15:G21 F13:F21 G13 C13:E13 C15:E21">
      <formula1>0</formula1>
      <formula2>100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H33:I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F2"/>
    </sheetView>
  </sheetViews>
  <sheetFormatPr defaultColWidth="9.00390625" defaultRowHeight="15.75"/>
  <cols>
    <col min="1" max="1" width="16.625" style="0" customWidth="1"/>
    <col min="2" max="2" width="18.375" style="0" customWidth="1"/>
    <col min="3" max="4" width="15.625" style="0" customWidth="1"/>
    <col min="5" max="5" width="16.50390625" style="0" customWidth="1"/>
    <col min="6" max="6" width="17.25390625" style="2" customWidth="1"/>
    <col min="7" max="7" width="10.25390625" style="0" customWidth="1"/>
  </cols>
  <sheetData>
    <row r="1" spans="1:6" ht="28.5" customHeight="1">
      <c r="A1" s="592" t="s">
        <v>273</v>
      </c>
      <c r="B1" s="592"/>
      <c r="C1" s="592"/>
      <c r="D1" s="592"/>
      <c r="E1" s="592"/>
      <c r="F1" s="592"/>
    </row>
    <row r="2" spans="1:6" ht="15.75">
      <c r="A2" s="592"/>
      <c r="B2" s="592"/>
      <c r="C2" s="592"/>
      <c r="D2" s="592"/>
      <c r="E2" s="592"/>
      <c r="F2" s="592"/>
    </row>
    <row r="3" ht="16.5" thickBot="1"/>
    <row r="4" spans="1:6" ht="88.5" customHeight="1" thickBot="1">
      <c r="A4" s="198" t="s">
        <v>0</v>
      </c>
      <c r="B4" s="199" t="s">
        <v>14</v>
      </c>
      <c r="C4" s="199" t="s">
        <v>15</v>
      </c>
      <c r="D4" s="199" t="s">
        <v>16</v>
      </c>
      <c r="E4" s="199" t="s">
        <v>18</v>
      </c>
      <c r="F4" s="200" t="s">
        <v>17</v>
      </c>
    </row>
    <row r="5" spans="1:6" ht="31.5">
      <c r="A5" s="144" t="s">
        <v>110</v>
      </c>
      <c r="B5" s="150">
        <f>SUM(B6,B8,B9,B10,B12)</f>
        <v>43531.729999999996</v>
      </c>
      <c r="C5" s="150">
        <f>SUM(C6,C8,C9,C10,C12)</f>
        <v>4785.4655</v>
      </c>
      <c r="D5" s="150">
        <f>SUM(D6,D8,D9,D10,D12)</f>
        <v>54.839</v>
      </c>
      <c r="E5" s="150">
        <f>SUM(E6,E8,E9,E10,E12)</f>
        <v>304.462</v>
      </c>
      <c r="F5" s="560">
        <f>SUM(B5:E5)</f>
        <v>48676.496499999994</v>
      </c>
    </row>
    <row r="6" spans="1:6" ht="15.75">
      <c r="A6" s="11" t="s">
        <v>90</v>
      </c>
      <c r="B6" s="81">
        <v>18932.498999999996</v>
      </c>
      <c r="C6" s="81">
        <v>2271.852</v>
      </c>
      <c r="D6" s="81">
        <v>19.64</v>
      </c>
      <c r="E6" s="81">
        <v>121.192</v>
      </c>
      <c r="F6" s="86">
        <f>SUM(B6:E6)</f>
        <v>21345.182999999994</v>
      </c>
    </row>
    <row r="7" spans="1:6" ht="15.75">
      <c r="A7" s="11" t="s">
        <v>109</v>
      </c>
      <c r="B7" s="589" t="s">
        <v>223</v>
      </c>
      <c r="C7" s="590"/>
      <c r="D7" s="590"/>
      <c r="E7" s="590"/>
      <c r="F7" s="591"/>
    </row>
    <row r="8" spans="1:6" ht="15.75">
      <c r="A8" s="11" t="s">
        <v>105</v>
      </c>
      <c r="B8" s="80">
        <v>1509.84</v>
      </c>
      <c r="C8" s="80">
        <v>322.6</v>
      </c>
      <c r="D8" s="80" t="s">
        <v>111</v>
      </c>
      <c r="E8" s="80" t="s">
        <v>111</v>
      </c>
      <c r="F8" s="87">
        <f>SUM(B8:E8)</f>
        <v>1832.44</v>
      </c>
    </row>
    <row r="9" spans="1:6" ht="15.75">
      <c r="A9" s="11" t="s">
        <v>106</v>
      </c>
      <c r="B9" s="80">
        <v>9866.678</v>
      </c>
      <c r="C9" s="80">
        <v>1095.28</v>
      </c>
      <c r="D9" s="80">
        <v>19.225</v>
      </c>
      <c r="E9" s="80">
        <v>183.27</v>
      </c>
      <c r="F9" s="87">
        <f>SUM(B9:E9)</f>
        <v>11164.453000000001</v>
      </c>
    </row>
    <row r="10" spans="1:6" ht="15.75">
      <c r="A10" s="11" t="s">
        <v>103</v>
      </c>
      <c r="B10" s="89">
        <v>6250.362</v>
      </c>
      <c r="C10" s="89">
        <v>346.878</v>
      </c>
      <c r="D10" s="89">
        <v>3.823</v>
      </c>
      <c r="E10" s="89" t="s">
        <v>111</v>
      </c>
      <c r="F10" s="87">
        <f>SUM(B10:E10)</f>
        <v>6601.063</v>
      </c>
    </row>
    <row r="11" spans="1:6" ht="15.75">
      <c r="A11" s="11" t="s">
        <v>107</v>
      </c>
      <c r="B11" s="589" t="s">
        <v>223</v>
      </c>
      <c r="C11" s="590"/>
      <c r="D11" s="590"/>
      <c r="E11" s="590"/>
      <c r="F11" s="591"/>
    </row>
    <row r="12" spans="1:6" ht="16.5" thickBot="1">
      <c r="A12" s="13" t="s">
        <v>104</v>
      </c>
      <c r="B12" s="90">
        <v>6972.351</v>
      </c>
      <c r="C12" s="90">
        <v>748.8555</v>
      </c>
      <c r="D12" s="90">
        <v>12.151</v>
      </c>
      <c r="E12" s="90" t="s">
        <v>111</v>
      </c>
      <c r="F12" s="88">
        <f>SUM(B12:E12)</f>
        <v>7733.357499999999</v>
      </c>
    </row>
    <row r="13" spans="1:6" ht="31.5">
      <c r="A13" s="144" t="s">
        <v>113</v>
      </c>
      <c r="B13" s="151">
        <f>SUM(B14:B20)</f>
        <v>202412.23500000004</v>
      </c>
      <c r="C13" s="151">
        <f>SUM(C14:C20)</f>
        <v>11913.003999999997</v>
      </c>
      <c r="D13" s="151">
        <f>SUM(D14:D20)</f>
        <v>1697.02</v>
      </c>
      <c r="E13" s="151">
        <f>SUM(E14:E20)</f>
        <v>2071.0979999999995</v>
      </c>
      <c r="F13" s="152">
        <f>SUM(B13:E13)</f>
        <v>218093.35700000002</v>
      </c>
    </row>
    <row r="14" spans="1:6" ht="15.75">
      <c r="A14" s="11" t="s">
        <v>114</v>
      </c>
      <c r="B14" s="67">
        <v>12519.845</v>
      </c>
      <c r="C14" s="67">
        <v>4354.240000000001</v>
      </c>
      <c r="D14" s="67">
        <v>469.68</v>
      </c>
      <c r="E14" s="67">
        <v>0</v>
      </c>
      <c r="F14" s="83">
        <f>SUM(B14:E14)</f>
        <v>17343.765</v>
      </c>
    </row>
    <row r="15" spans="1:6" ht="15.75">
      <c r="A15" s="11" t="s">
        <v>115</v>
      </c>
      <c r="B15" s="67">
        <v>7940.643999999999</v>
      </c>
      <c r="C15" s="67">
        <v>1579.1480000000001</v>
      </c>
      <c r="D15" s="67">
        <v>0</v>
      </c>
      <c r="E15" s="67">
        <v>24.970000000000002</v>
      </c>
      <c r="F15" s="83">
        <f aca="true" t="shared" si="0" ref="F15:F20">SUM(B15:E15)</f>
        <v>9544.761999999999</v>
      </c>
    </row>
    <row r="16" spans="1:6" ht="15.75">
      <c r="A16" s="11" t="s">
        <v>116</v>
      </c>
      <c r="B16" s="67">
        <v>8816.223</v>
      </c>
      <c r="C16" s="67">
        <v>164.23</v>
      </c>
      <c r="D16" s="67">
        <v>396.5</v>
      </c>
      <c r="E16" s="67">
        <v>56.31</v>
      </c>
      <c r="F16" s="83">
        <f t="shared" si="0"/>
        <v>9433.262999999999</v>
      </c>
    </row>
    <row r="17" spans="1:6" ht="15.75">
      <c r="A17" s="11" t="s">
        <v>117</v>
      </c>
      <c r="B17" s="67">
        <v>124190.65000000001</v>
      </c>
      <c r="C17" s="67">
        <v>5285.185999999997</v>
      </c>
      <c r="D17" s="67">
        <v>0</v>
      </c>
      <c r="E17" s="67">
        <v>1187.1179999999997</v>
      </c>
      <c r="F17" s="83">
        <f t="shared" si="0"/>
        <v>130662.95400000001</v>
      </c>
    </row>
    <row r="18" spans="1:6" ht="15.75">
      <c r="A18" s="11" t="s">
        <v>118</v>
      </c>
      <c r="B18" s="67">
        <v>20301.493000000006</v>
      </c>
      <c r="C18" s="67">
        <v>0</v>
      </c>
      <c r="D18" s="67">
        <v>139.84</v>
      </c>
      <c r="E18" s="67">
        <v>11.8</v>
      </c>
      <c r="F18" s="83">
        <f t="shared" si="0"/>
        <v>20453.133000000005</v>
      </c>
    </row>
    <row r="19" spans="1:6" ht="15.75">
      <c r="A19" s="11" t="s">
        <v>119</v>
      </c>
      <c r="B19" s="67">
        <v>17013</v>
      </c>
      <c r="C19" s="67">
        <v>105</v>
      </c>
      <c r="D19" s="67">
        <v>691</v>
      </c>
      <c r="E19" s="67">
        <v>685.3499999999999</v>
      </c>
      <c r="F19" s="83">
        <f t="shared" si="0"/>
        <v>18494.35</v>
      </c>
    </row>
    <row r="20" spans="1:6" ht="16.5" thickBot="1">
      <c r="A20" s="13" t="s">
        <v>120</v>
      </c>
      <c r="B20" s="82">
        <v>11630.380000000001</v>
      </c>
      <c r="C20" s="82">
        <v>425.20000000000005</v>
      </c>
      <c r="D20" s="82">
        <v>0</v>
      </c>
      <c r="E20" s="82">
        <v>105.55</v>
      </c>
      <c r="F20" s="83">
        <f t="shared" si="0"/>
        <v>12161.130000000001</v>
      </c>
    </row>
    <row r="21" spans="1:6" ht="31.5">
      <c r="A21" s="145" t="s">
        <v>121</v>
      </c>
      <c r="B21" s="151">
        <f>SUM(B22:B31)</f>
        <v>160662.232</v>
      </c>
      <c r="C21" s="151">
        <f>SUM(C22:C31)</f>
        <v>2270.370999999999</v>
      </c>
      <c r="D21" s="151">
        <f>SUM(D22:D31)</f>
        <v>5795.494</v>
      </c>
      <c r="E21" s="151">
        <f>SUM(E22:E31)</f>
        <v>9786.827299999999</v>
      </c>
      <c r="F21" s="152">
        <f>SUM(B21:E21)</f>
        <v>178514.9243</v>
      </c>
    </row>
    <row r="22" spans="1:6" ht="15.75">
      <c r="A22" s="11" t="s">
        <v>122</v>
      </c>
      <c r="B22" s="67">
        <v>67845.471</v>
      </c>
      <c r="C22" s="67">
        <v>112.825</v>
      </c>
      <c r="D22" s="67">
        <v>292.715</v>
      </c>
      <c r="E22" s="67">
        <v>2964.338</v>
      </c>
      <c r="F22" s="83">
        <f>SUM(B22:E22)</f>
        <v>71215.349</v>
      </c>
    </row>
    <row r="23" spans="1:6" ht="15.75">
      <c r="A23" s="11" t="s">
        <v>123</v>
      </c>
      <c r="B23" s="67">
        <v>19392.57</v>
      </c>
      <c r="C23" s="67" t="s">
        <v>112</v>
      </c>
      <c r="D23" s="67">
        <v>927.13</v>
      </c>
      <c r="E23" s="67">
        <v>6090.27</v>
      </c>
      <c r="F23" s="83">
        <f>SUM(B23:E23)</f>
        <v>26409.97</v>
      </c>
    </row>
    <row r="24" spans="1:6" ht="15.75">
      <c r="A24" s="11" t="s">
        <v>124</v>
      </c>
      <c r="B24" s="67">
        <v>14642.17</v>
      </c>
      <c r="C24" s="67" t="s">
        <v>112</v>
      </c>
      <c r="D24" s="67">
        <v>1478.65</v>
      </c>
      <c r="E24" s="67">
        <v>1</v>
      </c>
      <c r="F24" s="83">
        <f aca="true" t="shared" si="1" ref="F24:F31">SUM(B24:E24)</f>
        <v>16121.82</v>
      </c>
    </row>
    <row r="25" spans="1:6" ht="15.75">
      <c r="A25" s="11" t="s">
        <v>125</v>
      </c>
      <c r="B25" s="67">
        <v>2147.011</v>
      </c>
      <c r="C25" s="67" t="s">
        <v>112</v>
      </c>
      <c r="D25" s="67">
        <v>570.509</v>
      </c>
      <c r="E25" s="67">
        <v>37.66</v>
      </c>
      <c r="F25" s="83">
        <f t="shared" si="1"/>
        <v>2755.18</v>
      </c>
    </row>
    <row r="26" spans="1:6" ht="15.75">
      <c r="A26" s="11" t="s">
        <v>126</v>
      </c>
      <c r="B26" s="67">
        <v>2707.23</v>
      </c>
      <c r="C26" s="67">
        <v>212.76500000000001</v>
      </c>
      <c r="D26" s="67" t="s">
        <v>111</v>
      </c>
      <c r="E26" s="67">
        <v>33.141</v>
      </c>
      <c r="F26" s="83">
        <f t="shared" si="1"/>
        <v>2953.136</v>
      </c>
    </row>
    <row r="27" spans="1:6" ht="15.75">
      <c r="A27" s="11" t="s">
        <v>127</v>
      </c>
      <c r="B27" s="67">
        <v>13217.26</v>
      </c>
      <c r="C27" s="67" t="s">
        <v>112</v>
      </c>
      <c r="D27" s="67">
        <v>2358.27</v>
      </c>
      <c r="E27" s="67">
        <v>169.473</v>
      </c>
      <c r="F27" s="162">
        <f t="shared" si="1"/>
        <v>15745.003</v>
      </c>
    </row>
    <row r="28" spans="1:6" ht="15.75">
      <c r="A28" s="11" t="s">
        <v>128</v>
      </c>
      <c r="B28" s="67">
        <v>4834.6</v>
      </c>
      <c r="C28" s="67">
        <v>52.48</v>
      </c>
      <c r="D28" s="67">
        <v>14.93</v>
      </c>
      <c r="E28" s="67" t="s">
        <v>111</v>
      </c>
      <c r="F28" s="83">
        <f t="shared" si="1"/>
        <v>4902.01</v>
      </c>
    </row>
    <row r="29" spans="1:6" ht="15.75">
      <c r="A29" s="11" t="s">
        <v>129</v>
      </c>
      <c r="B29" s="67">
        <v>7219.369999999999</v>
      </c>
      <c r="C29" s="67">
        <v>499.02500000000003</v>
      </c>
      <c r="D29" s="67" t="s">
        <v>111</v>
      </c>
      <c r="E29" s="67">
        <v>96.41199999999998</v>
      </c>
      <c r="F29" s="83">
        <f t="shared" si="1"/>
        <v>7814.806999999999</v>
      </c>
    </row>
    <row r="30" spans="1:6" ht="15.75">
      <c r="A30" s="11" t="s">
        <v>130</v>
      </c>
      <c r="B30" s="67">
        <v>12988.9</v>
      </c>
      <c r="C30" s="67" t="s">
        <v>111</v>
      </c>
      <c r="D30" s="67">
        <v>153.29</v>
      </c>
      <c r="E30" s="67">
        <v>151.96</v>
      </c>
      <c r="F30" s="83">
        <f t="shared" si="1"/>
        <v>13294.15</v>
      </c>
    </row>
    <row r="31" spans="1:6" ht="16.5" thickBot="1">
      <c r="A31" s="26" t="s">
        <v>131</v>
      </c>
      <c r="B31" s="436">
        <v>15667.650000000001</v>
      </c>
      <c r="C31" s="436">
        <v>1393.2759999999994</v>
      </c>
      <c r="D31" s="436" t="s">
        <v>111</v>
      </c>
      <c r="E31" s="436">
        <v>242.57329999999993</v>
      </c>
      <c r="F31" s="437">
        <f t="shared" si="1"/>
        <v>17303.4993</v>
      </c>
    </row>
    <row r="32" spans="1:6" ht="47.25">
      <c r="A32" s="144" t="s">
        <v>168</v>
      </c>
      <c r="B32" s="441">
        <f>SUM(B33:B37)</f>
        <v>53334.454079999996</v>
      </c>
      <c r="C32" s="441">
        <f>SUM(C33:C37)</f>
        <v>883.463</v>
      </c>
      <c r="D32" s="441">
        <f>SUM(D33:D37)</f>
        <v>500.278</v>
      </c>
      <c r="E32" s="441">
        <f>SUM(E33:E37)</f>
        <v>9454.492</v>
      </c>
      <c r="F32" s="442">
        <f>SUM(F33:F37)</f>
        <v>64172.687079999996</v>
      </c>
    </row>
    <row r="33" spans="1:6" ht="15.75">
      <c r="A33" s="27" t="s">
        <v>170</v>
      </c>
      <c r="B33" s="432">
        <v>3855.3</v>
      </c>
      <c r="C33" s="432">
        <v>93.8</v>
      </c>
      <c r="D33" s="432">
        <v>12.88</v>
      </c>
      <c r="E33" s="432">
        <v>183.88</v>
      </c>
      <c r="F33" s="440">
        <f aca="true" t="shared" si="2" ref="F33:F42">SUM(B33:E33)</f>
        <v>4145.860000000001</v>
      </c>
    </row>
    <row r="34" spans="1:6" ht="15.75">
      <c r="A34" s="27" t="s">
        <v>171</v>
      </c>
      <c r="B34" s="360">
        <v>4727.913999999999</v>
      </c>
      <c r="C34" s="360">
        <v>45.436</v>
      </c>
      <c r="D34" s="360">
        <v>35.766</v>
      </c>
      <c r="E34" s="360">
        <v>606.2249999999999</v>
      </c>
      <c r="F34" s="440">
        <f t="shared" si="2"/>
        <v>5415.3409999999985</v>
      </c>
    </row>
    <row r="35" spans="1:6" ht="15.75">
      <c r="A35" s="435" t="s">
        <v>169</v>
      </c>
      <c r="B35" s="360">
        <v>21661.272</v>
      </c>
      <c r="C35" s="360">
        <v>342.14599999999996</v>
      </c>
      <c r="D35" s="360">
        <v>107.129</v>
      </c>
      <c r="E35" s="360">
        <v>6931.3240000000005</v>
      </c>
      <c r="F35" s="440">
        <f t="shared" si="2"/>
        <v>29041.871000000003</v>
      </c>
    </row>
    <row r="36" spans="1:6" ht="15.75">
      <c r="A36" s="27" t="s">
        <v>172</v>
      </c>
      <c r="B36" s="360">
        <v>8216.877</v>
      </c>
      <c r="C36" s="360">
        <v>211.848</v>
      </c>
      <c r="D36" s="360">
        <v>284.84000000000003</v>
      </c>
      <c r="E36" s="360">
        <v>800.495</v>
      </c>
      <c r="F36" s="440">
        <f t="shared" si="2"/>
        <v>9514.060000000001</v>
      </c>
    </row>
    <row r="37" spans="1:6" ht="16.5" thickBot="1">
      <c r="A37" s="28" t="s">
        <v>173</v>
      </c>
      <c r="B37" s="401">
        <v>14873.091079999998</v>
      </c>
      <c r="C37" s="401">
        <v>190.233</v>
      </c>
      <c r="D37" s="401">
        <v>59.663000000000004</v>
      </c>
      <c r="E37" s="401">
        <v>932.5680000000001</v>
      </c>
      <c r="F37" s="88">
        <f t="shared" si="2"/>
        <v>16055.555079999998</v>
      </c>
    </row>
    <row r="38" spans="1:6" ht="31.5">
      <c r="A38" s="147" t="s">
        <v>132</v>
      </c>
      <c r="B38" s="438">
        <f>SUM(B39:B44)</f>
        <v>73001.32299999999</v>
      </c>
      <c r="C38" s="438">
        <f>SUM(C39:C44)</f>
        <v>5880.853999999999</v>
      </c>
      <c r="D38" s="438">
        <f>SUM(D39:D44)</f>
        <v>6696.990000000001</v>
      </c>
      <c r="E38" s="438">
        <f>SUM(E39:E44)</f>
        <v>19631.274000000005</v>
      </c>
      <c r="F38" s="439">
        <f t="shared" si="2"/>
        <v>105210.441</v>
      </c>
    </row>
    <row r="39" spans="1:6" ht="15.75">
      <c r="A39" s="11" t="s">
        <v>133</v>
      </c>
      <c r="B39" s="67">
        <v>5185.18</v>
      </c>
      <c r="C39" s="67">
        <v>912.2270000000001</v>
      </c>
      <c r="D39" s="67">
        <v>92.6</v>
      </c>
      <c r="E39" s="67">
        <v>1221.34</v>
      </c>
      <c r="F39" s="83">
        <f t="shared" si="2"/>
        <v>7411.347000000001</v>
      </c>
    </row>
    <row r="40" spans="1:6" ht="15.75">
      <c r="A40" s="11" t="s">
        <v>134</v>
      </c>
      <c r="B40" s="67">
        <v>5146.990000000001</v>
      </c>
      <c r="C40" s="67">
        <v>576.637</v>
      </c>
      <c r="D40" s="67" t="s">
        <v>111</v>
      </c>
      <c r="E40" s="67">
        <v>463.01</v>
      </c>
      <c r="F40" s="83">
        <f t="shared" si="2"/>
        <v>6186.637000000001</v>
      </c>
    </row>
    <row r="41" spans="1:6" ht="15.75">
      <c r="A41" s="11" t="s">
        <v>135</v>
      </c>
      <c r="B41" s="67">
        <v>41750.53</v>
      </c>
      <c r="C41" s="67">
        <v>3484.515999999999</v>
      </c>
      <c r="D41" s="67">
        <v>5865.407</v>
      </c>
      <c r="E41" s="67">
        <v>16741.931000000004</v>
      </c>
      <c r="F41" s="83">
        <f t="shared" si="2"/>
        <v>67842.38399999999</v>
      </c>
    </row>
    <row r="42" spans="1:6" ht="15.75">
      <c r="A42" s="11" t="s">
        <v>136</v>
      </c>
      <c r="B42" s="67">
        <v>7308.085</v>
      </c>
      <c r="C42" s="67">
        <v>138.18</v>
      </c>
      <c r="D42" s="67">
        <v>526.42</v>
      </c>
      <c r="E42" s="67">
        <v>532.567</v>
      </c>
      <c r="F42" s="83">
        <f t="shared" si="2"/>
        <v>8505.252</v>
      </c>
    </row>
    <row r="43" spans="1:6" ht="15.75">
      <c r="A43" s="11" t="s">
        <v>137</v>
      </c>
      <c r="B43" s="67">
        <v>6092.74</v>
      </c>
      <c r="C43" s="67">
        <v>275.92</v>
      </c>
      <c r="D43" s="67">
        <v>2.1</v>
      </c>
      <c r="E43" s="67">
        <v>448.4200000000001</v>
      </c>
      <c r="F43" s="83">
        <v>6819.18</v>
      </c>
    </row>
    <row r="44" spans="1:6" ht="16.5" thickBot="1">
      <c r="A44" s="13" t="s">
        <v>138</v>
      </c>
      <c r="B44" s="82">
        <v>7517.798000000001</v>
      </c>
      <c r="C44" s="82">
        <v>493.374</v>
      </c>
      <c r="D44" s="82">
        <v>210.46300000000002</v>
      </c>
      <c r="E44" s="82">
        <v>224.00599999999997</v>
      </c>
      <c r="F44" s="84">
        <v>8445.641</v>
      </c>
    </row>
    <row r="45" spans="1:6" ht="31.5">
      <c r="A45" s="144" t="s">
        <v>150</v>
      </c>
      <c r="B45" s="151">
        <f>SUM(B46:B56)</f>
        <v>153516.38199999995</v>
      </c>
      <c r="C45" s="151">
        <f>SUM(C46:C56)</f>
        <v>15941.9686</v>
      </c>
      <c r="D45" s="151">
        <f>SUM(D46:D56)</f>
        <v>331.86400000000003</v>
      </c>
      <c r="E45" s="151">
        <f>SUM(E46:E56)</f>
        <v>2811.832</v>
      </c>
      <c r="F45" s="152">
        <f>SUM(B45:E45)</f>
        <v>172602.04659999994</v>
      </c>
    </row>
    <row r="46" spans="1:6" ht="15.75">
      <c r="A46" s="11" t="s">
        <v>139</v>
      </c>
      <c r="B46" s="67">
        <v>7205.569999999999</v>
      </c>
      <c r="C46" s="67">
        <v>2370.1130000000003</v>
      </c>
      <c r="D46" s="67">
        <v>48.63</v>
      </c>
      <c r="E46" s="67">
        <v>13.434</v>
      </c>
      <c r="F46" s="83">
        <f aca="true" t="shared" si="3" ref="F46:F56">SUM(B46:E46)</f>
        <v>9637.746999999998</v>
      </c>
    </row>
    <row r="47" spans="1:6" ht="15.75">
      <c r="A47" s="11" t="s">
        <v>140</v>
      </c>
      <c r="B47" s="67">
        <v>8385.970000000001</v>
      </c>
      <c r="C47" s="67">
        <v>964.6736000000001</v>
      </c>
      <c r="D47" s="67">
        <v>38.46</v>
      </c>
      <c r="E47" s="67">
        <v>20.399</v>
      </c>
      <c r="F47" s="83">
        <f t="shared" si="3"/>
        <v>9409.5026</v>
      </c>
    </row>
    <row r="48" spans="1:6" ht="15.75">
      <c r="A48" s="11" t="s">
        <v>141</v>
      </c>
      <c r="B48" s="67">
        <v>9561.98</v>
      </c>
      <c r="C48" s="67">
        <v>1588.1599999999999</v>
      </c>
      <c r="D48" s="67">
        <v>5.49</v>
      </c>
      <c r="E48" s="67">
        <v>16.285</v>
      </c>
      <c r="F48" s="83">
        <f t="shared" si="3"/>
        <v>11171.914999999999</v>
      </c>
    </row>
    <row r="49" spans="1:6" ht="15.75">
      <c r="A49" s="11" t="s">
        <v>142</v>
      </c>
      <c r="B49" s="67">
        <v>18888.702999999998</v>
      </c>
      <c r="C49" s="67">
        <v>1508.64</v>
      </c>
      <c r="D49" s="67">
        <v>47.823</v>
      </c>
      <c r="E49" s="67">
        <v>170.16799999999998</v>
      </c>
      <c r="F49" s="83">
        <f t="shared" si="3"/>
        <v>20615.334</v>
      </c>
    </row>
    <row r="50" spans="1:6" ht="15.75">
      <c r="A50" s="11" t="s">
        <v>143</v>
      </c>
      <c r="B50" s="67">
        <v>7049.1</v>
      </c>
      <c r="C50" s="67">
        <v>2324.875</v>
      </c>
      <c r="D50" s="67">
        <v>11.8</v>
      </c>
      <c r="E50" s="67">
        <v>12.513</v>
      </c>
      <c r="F50" s="83">
        <f t="shared" si="3"/>
        <v>9398.288</v>
      </c>
    </row>
    <row r="51" spans="1:6" ht="15.75">
      <c r="A51" s="11" t="s">
        <v>144</v>
      </c>
      <c r="B51" s="67">
        <v>11704.297999999999</v>
      </c>
      <c r="C51" s="67">
        <v>490.551</v>
      </c>
      <c r="D51" s="67">
        <v>4.59</v>
      </c>
      <c r="E51" s="67">
        <v>1227.2150000000001</v>
      </c>
      <c r="F51" s="83">
        <f t="shared" si="3"/>
        <v>13426.653999999999</v>
      </c>
    </row>
    <row r="52" spans="1:6" ht="15.75">
      <c r="A52" s="11" t="s">
        <v>145</v>
      </c>
      <c r="B52" s="67">
        <v>13910.819999999998</v>
      </c>
      <c r="C52" s="67">
        <v>1491.761</v>
      </c>
      <c r="D52" s="67">
        <v>20.71</v>
      </c>
      <c r="E52" s="67">
        <v>109.99099999999999</v>
      </c>
      <c r="F52" s="83">
        <f t="shared" si="3"/>
        <v>15533.281999999997</v>
      </c>
    </row>
    <row r="53" spans="1:6" ht="15.75">
      <c r="A53" s="11" t="s">
        <v>146</v>
      </c>
      <c r="B53" s="67">
        <v>2671.8809999999994</v>
      </c>
      <c r="C53" s="67">
        <v>141.014</v>
      </c>
      <c r="D53" s="67">
        <v>1.765</v>
      </c>
      <c r="E53" s="67">
        <v>4.4</v>
      </c>
      <c r="F53" s="83">
        <f t="shared" si="3"/>
        <v>2819.0599999999995</v>
      </c>
    </row>
    <row r="54" spans="1:6" ht="15.75">
      <c r="A54" s="11" t="s">
        <v>147</v>
      </c>
      <c r="B54" s="67">
        <v>43102.85999999999</v>
      </c>
      <c r="C54" s="67">
        <v>265.213</v>
      </c>
      <c r="D54" s="67">
        <v>118.30000000000001</v>
      </c>
      <c r="E54" s="67">
        <v>1154.7939999999999</v>
      </c>
      <c r="F54" s="83">
        <f t="shared" si="3"/>
        <v>44641.167</v>
      </c>
    </row>
    <row r="55" spans="1:6" ht="15.75">
      <c r="A55" s="11" t="s">
        <v>148</v>
      </c>
      <c r="B55" s="67">
        <v>16272.93</v>
      </c>
      <c r="C55" s="67">
        <v>4020.761</v>
      </c>
      <c r="D55" s="67">
        <v>22.97</v>
      </c>
      <c r="E55" s="67">
        <v>43.453</v>
      </c>
      <c r="F55" s="83">
        <f t="shared" si="3"/>
        <v>20360.114</v>
      </c>
    </row>
    <row r="56" spans="1:6" ht="16.5" thickBot="1">
      <c r="A56" s="13" t="s">
        <v>149</v>
      </c>
      <c r="B56" s="82">
        <v>14762.27</v>
      </c>
      <c r="C56" s="82">
        <v>776.2070000000001</v>
      </c>
      <c r="D56" s="82">
        <v>11.325999999999999</v>
      </c>
      <c r="E56" s="82">
        <v>39.18</v>
      </c>
      <c r="F56" s="84">
        <f t="shared" si="3"/>
        <v>15588.983</v>
      </c>
    </row>
    <row r="57" spans="1:6" ht="31.5">
      <c r="A57" s="148" t="s">
        <v>166</v>
      </c>
      <c r="B57" s="151">
        <f>SUM(B58:B63)</f>
        <v>32470.269999999997</v>
      </c>
      <c r="C57" s="151">
        <f>SUM(C58:C63)</f>
        <v>3790.6809999999996</v>
      </c>
      <c r="D57" s="151">
        <f>SUM(D58:D63)</f>
        <v>3070.943</v>
      </c>
      <c r="E57" s="151">
        <f>SUM(E58:E63)</f>
        <v>6088.606</v>
      </c>
      <c r="F57" s="152">
        <f>SUM(B57:E57)</f>
        <v>45420.49999999999</v>
      </c>
    </row>
    <row r="58" spans="1:6" ht="15.75">
      <c r="A58" s="11" t="s">
        <v>151</v>
      </c>
      <c r="B58" s="91">
        <v>4657.364</v>
      </c>
      <c r="C58" s="91">
        <v>1318.1979999999999</v>
      </c>
      <c r="D58" s="91">
        <v>389.9050000000001</v>
      </c>
      <c r="E58" s="91">
        <v>323.62</v>
      </c>
      <c r="F58" s="83">
        <f aca="true" t="shared" si="4" ref="F58:F63">SUM(B58:E58)</f>
        <v>6689.0869999999995</v>
      </c>
    </row>
    <row r="59" spans="1:6" ht="15.75">
      <c r="A59" s="11" t="s">
        <v>152</v>
      </c>
      <c r="B59" s="67">
        <v>3007.5099999999998</v>
      </c>
      <c r="C59" s="67">
        <v>698.63</v>
      </c>
      <c r="D59" s="67" t="s">
        <v>111</v>
      </c>
      <c r="E59" s="67">
        <v>92.80900000000001</v>
      </c>
      <c r="F59" s="83">
        <f t="shared" si="4"/>
        <v>3798.949</v>
      </c>
    </row>
    <row r="60" spans="1:6" ht="15.75">
      <c r="A60" s="11" t="s">
        <v>153</v>
      </c>
      <c r="B60" s="67">
        <v>5028.133000000001</v>
      </c>
      <c r="C60" s="67">
        <v>283.81000000000006</v>
      </c>
      <c r="D60" s="67" t="s">
        <v>111</v>
      </c>
      <c r="E60" s="67" t="s">
        <v>111</v>
      </c>
      <c r="F60" s="83">
        <f t="shared" si="4"/>
        <v>5311.943000000001</v>
      </c>
    </row>
    <row r="61" spans="1:6" ht="15.75">
      <c r="A61" s="11" t="s">
        <v>154</v>
      </c>
      <c r="B61" s="67">
        <v>11873.618999999999</v>
      </c>
      <c r="C61" s="67">
        <v>548.887</v>
      </c>
      <c r="D61" s="67">
        <v>1890.578</v>
      </c>
      <c r="E61" s="67">
        <v>5188.233</v>
      </c>
      <c r="F61" s="83">
        <f t="shared" si="4"/>
        <v>19501.317</v>
      </c>
    </row>
    <row r="62" spans="1:6" ht="15.75">
      <c r="A62" s="11" t="s">
        <v>155</v>
      </c>
      <c r="B62" s="3">
        <v>4912.6900000000005</v>
      </c>
      <c r="C62" s="3">
        <v>244.221</v>
      </c>
      <c r="D62" s="3" t="s">
        <v>112</v>
      </c>
      <c r="E62" s="3">
        <v>355.03</v>
      </c>
      <c r="F62" s="83">
        <f t="shared" si="4"/>
        <v>5511.941</v>
      </c>
    </row>
    <row r="63" spans="1:6" ht="16.5" thickBot="1">
      <c r="A63" s="13" t="s">
        <v>156</v>
      </c>
      <c r="B63" s="82">
        <v>2990.9539999999997</v>
      </c>
      <c r="C63" s="82">
        <v>696.9349999999998</v>
      </c>
      <c r="D63" s="82">
        <v>790.46</v>
      </c>
      <c r="E63" s="82">
        <v>128.91400000000002</v>
      </c>
      <c r="F63" s="84">
        <f t="shared" si="4"/>
        <v>4607.263</v>
      </c>
    </row>
    <row r="64" spans="1:6" ht="31.5">
      <c r="A64" s="144" t="s">
        <v>167</v>
      </c>
      <c r="B64" s="151">
        <f>SUM(B65:B72)</f>
        <v>287773.888</v>
      </c>
      <c r="C64" s="151">
        <f>SUM(C65:C72)</f>
        <v>1591.601</v>
      </c>
      <c r="D64" s="151">
        <f>SUM(D65:D72)</f>
        <v>37675.4691</v>
      </c>
      <c r="E64" s="151">
        <f>SUM(E65:E72)</f>
        <v>172629.76200000002</v>
      </c>
      <c r="F64" s="152">
        <f>SUM(B64:E64)</f>
        <v>499670.72010000004</v>
      </c>
    </row>
    <row r="65" spans="1:6" ht="15.75">
      <c r="A65" s="11" t="s">
        <v>157</v>
      </c>
      <c r="B65" s="67">
        <v>5547.22</v>
      </c>
      <c r="C65" s="67">
        <v>156.48</v>
      </c>
      <c r="D65" s="67">
        <v>225.4</v>
      </c>
      <c r="E65" s="67">
        <v>187.18</v>
      </c>
      <c r="F65" s="83">
        <f aca="true" t="shared" si="5" ref="F65:F72">SUM(B65:E65)</f>
        <v>6116.28</v>
      </c>
    </row>
    <row r="66" spans="1:6" ht="15.75">
      <c r="A66" s="11" t="s">
        <v>159</v>
      </c>
      <c r="B66" s="67">
        <v>11048.868</v>
      </c>
      <c r="C66" s="67">
        <v>201.627</v>
      </c>
      <c r="D66" s="67">
        <v>616.4</v>
      </c>
      <c r="E66" s="67">
        <v>326.548</v>
      </c>
      <c r="F66" s="83">
        <f t="shared" si="5"/>
        <v>12193.443000000001</v>
      </c>
    </row>
    <row r="67" spans="1:6" ht="15.75">
      <c r="A67" s="11" t="s">
        <v>160</v>
      </c>
      <c r="B67" s="91">
        <v>3406.72</v>
      </c>
      <c r="C67" s="91" t="s">
        <v>111</v>
      </c>
      <c r="D67" s="91">
        <v>128.69</v>
      </c>
      <c r="E67" s="91" t="s">
        <v>111</v>
      </c>
      <c r="F67" s="83">
        <f t="shared" si="5"/>
        <v>3535.41</v>
      </c>
    </row>
    <row r="68" spans="1:6" ht="15.75">
      <c r="A68" s="11" t="s">
        <v>161</v>
      </c>
      <c r="B68" s="91">
        <v>4984.7</v>
      </c>
      <c r="C68" s="91">
        <v>0</v>
      </c>
      <c r="D68" s="91">
        <v>934.7</v>
      </c>
      <c r="E68" s="91">
        <v>165.904</v>
      </c>
      <c r="F68" s="83">
        <f t="shared" si="5"/>
        <v>6085.304</v>
      </c>
    </row>
    <row r="69" spans="1:6" ht="15.75">
      <c r="A69" s="11" t="s">
        <v>162</v>
      </c>
      <c r="B69" s="91">
        <v>9869.293</v>
      </c>
      <c r="C69" s="91">
        <v>46.245</v>
      </c>
      <c r="D69" s="91">
        <v>279.55299999999994</v>
      </c>
      <c r="E69" s="91">
        <v>97.80600000000001</v>
      </c>
      <c r="F69" s="83">
        <f t="shared" si="5"/>
        <v>10292.897</v>
      </c>
    </row>
    <row r="70" spans="1:6" ht="15.75">
      <c r="A70" s="11" t="s">
        <v>163</v>
      </c>
      <c r="B70" s="91">
        <v>42730.647000000004</v>
      </c>
      <c r="C70" s="91">
        <v>79.581</v>
      </c>
      <c r="D70" s="91">
        <v>3774.29</v>
      </c>
      <c r="E70" s="91">
        <v>278.398</v>
      </c>
      <c r="F70" s="83">
        <f t="shared" si="5"/>
        <v>46862.916000000005</v>
      </c>
    </row>
    <row r="71" spans="1:6" ht="15.75">
      <c r="A71" s="11" t="s">
        <v>164</v>
      </c>
      <c r="B71" s="91">
        <v>181235.27599999998</v>
      </c>
      <c r="C71" s="91">
        <v>1049.237</v>
      </c>
      <c r="D71" s="91">
        <v>31442.1761</v>
      </c>
      <c r="E71" s="91">
        <v>171415.214</v>
      </c>
      <c r="F71" s="540">
        <f t="shared" si="5"/>
        <v>385141.9031</v>
      </c>
    </row>
    <row r="72" spans="1:6" ht="16.5" thickBot="1">
      <c r="A72" s="26" t="s">
        <v>165</v>
      </c>
      <c r="B72" s="92">
        <v>28951.164</v>
      </c>
      <c r="C72" s="92">
        <v>58.431</v>
      </c>
      <c r="D72" s="92">
        <v>274.26</v>
      </c>
      <c r="E72" s="92">
        <v>158.712</v>
      </c>
      <c r="F72" s="84">
        <f t="shared" si="5"/>
        <v>29442.567</v>
      </c>
    </row>
    <row r="73" spans="1:6" ht="16.5" thickBot="1">
      <c r="A73" s="159" t="s">
        <v>8</v>
      </c>
      <c r="B73" s="160">
        <f>SUM(B5,B13,B21,B32,B38,B45,B57,B64)</f>
        <v>1006702.5140800001</v>
      </c>
      <c r="C73" s="160">
        <f>SUM(C5,C13,C21,C32,C38,C45,C57,C64)</f>
        <v>47057.40809999999</v>
      </c>
      <c r="D73" s="160">
        <f>SUM(D5,D13,D21,D32,D38,D45,D57,D64)</f>
        <v>55822.8971</v>
      </c>
      <c r="E73" s="160">
        <f>SUM(E5,E13,E21,E32,E38,E45,E57,E64)</f>
        <v>222778.35330000002</v>
      </c>
      <c r="F73" s="559">
        <f>SUM(F5,F13,F21,F32,F38,F45,F57,F64)</f>
        <v>1332361.17258</v>
      </c>
    </row>
    <row r="77" ht="15.75">
      <c r="F77"/>
    </row>
    <row r="78" spans="1:6" ht="15.75">
      <c r="A78" s="261" t="s">
        <v>950</v>
      </c>
      <c r="F78"/>
    </row>
    <row r="79" ht="15.75">
      <c r="F79"/>
    </row>
  </sheetData>
  <sheetProtection/>
  <mergeCells count="3">
    <mergeCell ref="B7:F7"/>
    <mergeCell ref="B11:F11"/>
    <mergeCell ref="A1:F2"/>
  </mergeCells>
  <printOptions/>
  <pageMargins left="0.7" right="0.7" top="0.75" bottom="0.75" header="0.3" footer="0.3"/>
  <pageSetup horizontalDpi="600" verticalDpi="600" orientation="portrait" paperSize="9" r:id="rId1"/>
  <ignoredErrors>
    <ignoredError sqref="F3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W82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F1"/>
    </sheetView>
  </sheetViews>
  <sheetFormatPr defaultColWidth="9.00390625" defaultRowHeight="15.75"/>
  <cols>
    <col min="1" max="2" width="15.125" style="123" customWidth="1"/>
    <col min="3" max="3" width="16.125" style="123" customWidth="1"/>
    <col min="4" max="4" width="16.625" style="444" customWidth="1"/>
    <col min="5" max="5" width="15.25390625" style="123" customWidth="1"/>
    <col min="6" max="6" width="17.875" style="444" customWidth="1"/>
    <col min="7" max="10" width="9.00390625" style="123" customWidth="1"/>
    <col min="11" max="11" width="14.75390625" style="123" customWidth="1"/>
    <col min="12" max="12" width="13.875" style="501" customWidth="1"/>
    <col min="13" max="13" width="12.25390625" style="501" customWidth="1"/>
    <col min="14" max="14" width="24.875" style="336" customWidth="1"/>
    <col min="15" max="15" width="16.125" style="123" customWidth="1"/>
    <col min="16" max="16" width="30.875" style="105" customWidth="1"/>
    <col min="17" max="16384" width="9.00390625" style="123" customWidth="1"/>
  </cols>
  <sheetData>
    <row r="1" spans="1:17" ht="39" customHeight="1">
      <c r="A1" s="592" t="s">
        <v>224</v>
      </c>
      <c r="B1" s="592"/>
      <c r="C1" s="592"/>
      <c r="D1" s="592"/>
      <c r="E1" s="592"/>
      <c r="F1" s="592"/>
      <c r="G1" s="68"/>
      <c r="H1" s="68"/>
      <c r="I1" s="68"/>
      <c r="J1" s="68"/>
      <c r="K1" s="605" t="s">
        <v>20</v>
      </c>
      <c r="L1" s="605"/>
      <c r="M1" s="605"/>
      <c r="N1" s="605"/>
      <c r="O1" s="605"/>
      <c r="P1" s="605"/>
      <c r="Q1" s="443"/>
    </row>
    <row r="2" ht="16.5" thickBot="1"/>
    <row r="3" spans="1:16" ht="72" customHeight="1" thickBot="1">
      <c r="A3" s="374" t="s">
        <v>0</v>
      </c>
      <c r="B3" s="375" t="s">
        <v>268</v>
      </c>
      <c r="C3" s="375" t="s">
        <v>269</v>
      </c>
      <c r="D3" s="376" t="s">
        <v>270</v>
      </c>
      <c r="E3" s="375" t="s">
        <v>271</v>
      </c>
      <c r="F3" s="377" t="s">
        <v>272</v>
      </c>
      <c r="K3" s="201" t="s">
        <v>0</v>
      </c>
      <c r="L3" s="502" t="s">
        <v>225</v>
      </c>
      <c r="M3" s="502" t="s">
        <v>904</v>
      </c>
      <c r="N3" s="199" t="s">
        <v>21</v>
      </c>
      <c r="O3" s="199" t="s">
        <v>22</v>
      </c>
      <c r="P3" s="199" t="s">
        <v>23</v>
      </c>
    </row>
    <row r="4" spans="1:16" ht="31.5">
      <c r="A4" s="144" t="s">
        <v>110</v>
      </c>
      <c r="B4" s="368">
        <f>SUM(B5,B7,B8,B9,B11)</f>
        <v>48676.48700000001</v>
      </c>
      <c r="C4" s="368">
        <f>SUM(C5,C7,C8,C9,C11)</f>
        <v>10071.288</v>
      </c>
      <c r="D4" s="370">
        <f>C4*100/B4</f>
        <v>20.690252359419443</v>
      </c>
      <c r="E4" s="368">
        <f>SUM(E5,E7,E8,E9,E11)</f>
        <v>38605.704</v>
      </c>
      <c r="F4" s="369">
        <f>E4*100/B4</f>
        <v>79.3107851024664</v>
      </c>
      <c r="K4" s="144" t="s">
        <v>110</v>
      </c>
      <c r="L4" s="597"/>
      <c r="M4" s="597"/>
      <c r="N4" s="597"/>
      <c r="O4" s="597"/>
      <c r="P4" s="598"/>
    </row>
    <row r="5" spans="1:16" ht="45" customHeight="1">
      <c r="A5" s="445" t="s">
        <v>90</v>
      </c>
      <c r="B5" s="389">
        <v>21345.183</v>
      </c>
      <c r="C5" s="389">
        <v>5606.808</v>
      </c>
      <c r="D5" s="446">
        <f>C5*100/B5</f>
        <v>26.267322233779865</v>
      </c>
      <c r="E5" s="389">
        <v>15738.4</v>
      </c>
      <c r="F5" s="382">
        <f>E5*100/B5</f>
        <v>73.7327948886641</v>
      </c>
      <c r="K5" s="445" t="s">
        <v>90</v>
      </c>
      <c r="L5" s="366">
        <v>0.1095</v>
      </c>
      <c r="M5" s="366">
        <v>0.1095</v>
      </c>
      <c r="N5" s="111" t="s">
        <v>99</v>
      </c>
      <c r="O5" s="75">
        <v>324.89</v>
      </c>
      <c r="P5" s="479" t="s">
        <v>226</v>
      </c>
    </row>
    <row r="6" spans="1:16" ht="15.75">
      <c r="A6" s="445" t="s">
        <v>109</v>
      </c>
      <c r="B6" s="600" t="s">
        <v>223</v>
      </c>
      <c r="C6" s="600"/>
      <c r="D6" s="600"/>
      <c r="E6" s="600"/>
      <c r="F6" s="601"/>
      <c r="K6" s="445" t="s">
        <v>109</v>
      </c>
      <c r="L6" s="606" t="s">
        <v>223</v>
      </c>
      <c r="M6" s="606"/>
      <c r="N6" s="606"/>
      <c r="O6" s="606"/>
      <c r="P6" s="607"/>
    </row>
    <row r="7" spans="1:16" ht="25.5">
      <c r="A7" s="445" t="s">
        <v>105</v>
      </c>
      <c r="B7" s="389">
        <v>1832.44</v>
      </c>
      <c r="C7" s="389">
        <v>634</v>
      </c>
      <c r="D7" s="446">
        <f>C7*100/B7</f>
        <v>34.59867717360459</v>
      </c>
      <c r="E7" s="389">
        <v>1198.804</v>
      </c>
      <c r="F7" s="447">
        <f>E7*100/B7</f>
        <v>65.42118705114493</v>
      </c>
      <c r="K7" s="445" t="s">
        <v>105</v>
      </c>
      <c r="L7" s="91">
        <v>26</v>
      </c>
      <c r="M7" s="91">
        <v>26</v>
      </c>
      <c r="N7" s="309" t="s">
        <v>95</v>
      </c>
      <c r="O7" s="337"/>
      <c r="P7" s="480" t="s">
        <v>96</v>
      </c>
    </row>
    <row r="8" spans="1:16" ht="44.25" customHeight="1">
      <c r="A8" s="445" t="s">
        <v>106</v>
      </c>
      <c r="B8" s="389">
        <v>11164.45</v>
      </c>
      <c r="C8" s="389">
        <v>1743.918</v>
      </c>
      <c r="D8" s="446">
        <f>C8*100/B8</f>
        <v>15.620276860929108</v>
      </c>
      <c r="E8" s="389">
        <v>9420.6</v>
      </c>
      <c r="F8" s="447">
        <f>E8*100/B8</f>
        <v>84.38033221520092</v>
      </c>
      <c r="K8" s="445" t="s">
        <v>106</v>
      </c>
      <c r="L8" s="143">
        <v>579.6</v>
      </c>
      <c r="M8" s="143">
        <v>579.6</v>
      </c>
      <c r="N8" s="109" t="s">
        <v>97</v>
      </c>
      <c r="O8" s="7">
        <v>52614</v>
      </c>
      <c r="P8" s="481" t="s">
        <v>98</v>
      </c>
    </row>
    <row r="9" spans="1:16" ht="15.75">
      <c r="A9" s="445" t="s">
        <v>103</v>
      </c>
      <c r="B9" s="389">
        <v>6601.063</v>
      </c>
      <c r="C9" s="389">
        <v>817.888</v>
      </c>
      <c r="D9" s="446">
        <f>C9*100/B9</f>
        <v>12.390246843576557</v>
      </c>
      <c r="E9" s="389">
        <v>5783.2</v>
      </c>
      <c r="F9" s="447">
        <f>E9*100/B9</f>
        <v>87.61013188330425</v>
      </c>
      <c r="K9" s="445" t="s">
        <v>103</v>
      </c>
      <c r="L9" s="589" t="s">
        <v>223</v>
      </c>
      <c r="M9" s="590"/>
      <c r="N9" s="590"/>
      <c r="O9" s="590"/>
      <c r="P9" s="591"/>
    </row>
    <row r="10" spans="1:16" ht="15.75">
      <c r="A10" s="445" t="s">
        <v>107</v>
      </c>
      <c r="B10" s="600" t="s">
        <v>223</v>
      </c>
      <c r="C10" s="600"/>
      <c r="D10" s="600"/>
      <c r="E10" s="600"/>
      <c r="F10" s="601"/>
      <c r="K10" s="445" t="s">
        <v>107</v>
      </c>
      <c r="L10" s="589" t="s">
        <v>223</v>
      </c>
      <c r="M10" s="590"/>
      <c r="N10" s="590"/>
      <c r="O10" s="590"/>
      <c r="P10" s="591"/>
    </row>
    <row r="11" spans="1:16" ht="57.75" customHeight="1" thickBot="1">
      <c r="A11" s="448" t="s">
        <v>104</v>
      </c>
      <c r="B11" s="391">
        <v>7733.351</v>
      </c>
      <c r="C11" s="391">
        <v>1268.674</v>
      </c>
      <c r="D11" s="392">
        <f>C11*100/B11</f>
        <v>16.405229763914765</v>
      </c>
      <c r="E11" s="391">
        <v>6464.7</v>
      </c>
      <c r="F11" s="393">
        <f>E11*100/B11</f>
        <v>83.59506764919891</v>
      </c>
      <c r="K11" s="448" t="s">
        <v>104</v>
      </c>
      <c r="L11" s="503">
        <v>72.5</v>
      </c>
      <c r="M11" s="503">
        <v>72.5</v>
      </c>
      <c r="N11" s="117" t="s">
        <v>227</v>
      </c>
      <c r="O11" s="122">
        <v>6239</v>
      </c>
      <c r="P11" s="482" t="s">
        <v>101</v>
      </c>
    </row>
    <row r="12" spans="1:16" ht="37.5" customHeight="1">
      <c r="A12" s="144" t="s">
        <v>113</v>
      </c>
      <c r="B12" s="368">
        <f>SUM(B13:B19)</f>
        <v>218086.25900000002</v>
      </c>
      <c r="C12" s="368">
        <f>SUM(C13:C19)</f>
        <v>35196.354</v>
      </c>
      <c r="D12" s="370">
        <f>C12*100/B12</f>
        <v>16.138730684540743</v>
      </c>
      <c r="E12" s="368">
        <f>SUM(E13:E19)</f>
        <v>182889.89999999997</v>
      </c>
      <c r="F12" s="380">
        <f aca="true" t="shared" si="0" ref="F12:F30">E12*100/B12</f>
        <v>83.86126702278843</v>
      </c>
      <c r="K12" s="144" t="s">
        <v>113</v>
      </c>
      <c r="L12" s="602"/>
      <c r="M12" s="603"/>
      <c r="N12" s="603"/>
      <c r="O12" s="603"/>
      <c r="P12" s="604"/>
    </row>
    <row r="13" spans="1:16" ht="25.5">
      <c r="A13" s="445" t="s">
        <v>114</v>
      </c>
      <c r="B13" s="554">
        <v>17343.77</v>
      </c>
      <c r="C13" s="555">
        <v>5115.245</v>
      </c>
      <c r="D13" s="496">
        <f>C13*100/B13</f>
        <v>29.493270494246637</v>
      </c>
      <c r="E13" s="554">
        <v>12228.52</v>
      </c>
      <c r="F13" s="547">
        <f>E13*100/B13</f>
        <v>70.50670067695778</v>
      </c>
      <c r="K13" s="445" t="s">
        <v>114</v>
      </c>
      <c r="L13" s="143">
        <v>259.5</v>
      </c>
      <c r="M13" s="143">
        <v>259.5</v>
      </c>
      <c r="N13" s="109"/>
      <c r="O13" s="7"/>
      <c r="P13" s="109" t="s">
        <v>906</v>
      </c>
    </row>
    <row r="14" spans="1:16" ht="25.5">
      <c r="A14" s="445" t="s">
        <v>115</v>
      </c>
      <c r="B14" s="555">
        <v>9544.762</v>
      </c>
      <c r="C14" s="555">
        <f>B14-E14</f>
        <v>3845.2620000000006</v>
      </c>
      <c r="D14" s="496">
        <f aca="true" t="shared" si="1" ref="D14:D19">C14*100/B14</f>
        <v>40.28662003306107</v>
      </c>
      <c r="E14" s="555">
        <v>5699.5</v>
      </c>
      <c r="F14" s="547">
        <f aca="true" t="shared" si="2" ref="F14:F19">E14*100/B14</f>
        <v>59.71337996693893</v>
      </c>
      <c r="K14" s="445" t="s">
        <v>115</v>
      </c>
      <c r="L14" s="143">
        <v>4.1</v>
      </c>
      <c r="M14" s="143">
        <v>4.1</v>
      </c>
      <c r="N14" s="109" t="s">
        <v>229</v>
      </c>
      <c r="O14" s="7">
        <v>1488.3</v>
      </c>
      <c r="P14" s="146" t="s">
        <v>907</v>
      </c>
    </row>
    <row r="15" spans="1:16" ht="51" customHeight="1">
      <c r="A15" s="445" t="s">
        <v>116</v>
      </c>
      <c r="B15" s="556">
        <v>9433</v>
      </c>
      <c r="C15" s="555">
        <v>617</v>
      </c>
      <c r="D15" s="496">
        <f t="shared" si="1"/>
        <v>6.540867168451182</v>
      </c>
      <c r="E15" s="555">
        <f>SUM(B15-C15)</f>
        <v>8816</v>
      </c>
      <c r="F15" s="547">
        <f t="shared" si="2"/>
        <v>93.45913283154881</v>
      </c>
      <c r="K15" s="445" t="s">
        <v>116</v>
      </c>
      <c r="L15" s="504" t="s">
        <v>910</v>
      </c>
      <c r="M15" s="504" t="s">
        <v>910</v>
      </c>
      <c r="N15" s="498" t="s">
        <v>909</v>
      </c>
      <c r="O15" s="500" t="s">
        <v>911</v>
      </c>
      <c r="P15" s="499" t="s">
        <v>908</v>
      </c>
    </row>
    <row r="16" spans="1:16" ht="42.75" customHeight="1">
      <c r="A16" s="445" t="s">
        <v>117</v>
      </c>
      <c r="B16" s="554">
        <v>130656.114</v>
      </c>
      <c r="C16" s="554">
        <v>16653.664</v>
      </c>
      <c r="D16" s="496">
        <f t="shared" si="1"/>
        <v>12.746180404538896</v>
      </c>
      <c r="E16" s="554">
        <v>114002.45</v>
      </c>
      <c r="F16" s="547">
        <f t="shared" si="2"/>
        <v>87.25381959546111</v>
      </c>
      <c r="K16" s="445" t="s">
        <v>117</v>
      </c>
      <c r="L16" s="143">
        <v>355.8</v>
      </c>
      <c r="M16" s="143">
        <v>355.8</v>
      </c>
      <c r="N16" s="498" t="s">
        <v>909</v>
      </c>
      <c r="O16" s="7">
        <v>93927.3</v>
      </c>
      <c r="P16" s="146" t="s">
        <v>228</v>
      </c>
    </row>
    <row r="17" spans="1:16" ht="30.75" customHeight="1">
      <c r="A17" s="445" t="s">
        <v>118</v>
      </c>
      <c r="B17" s="557">
        <v>20453.133</v>
      </c>
      <c r="C17" s="557">
        <v>2104.243</v>
      </c>
      <c r="D17" s="496">
        <f t="shared" si="1"/>
        <v>10.288120651246924</v>
      </c>
      <c r="E17" s="557">
        <v>18348.89</v>
      </c>
      <c r="F17" s="547">
        <f t="shared" si="2"/>
        <v>89.71187934875307</v>
      </c>
      <c r="K17" s="445" t="s">
        <v>118</v>
      </c>
      <c r="L17" s="143" t="s">
        <v>912</v>
      </c>
      <c r="M17" s="143" t="s">
        <v>912</v>
      </c>
      <c r="N17" s="109" t="s">
        <v>909</v>
      </c>
      <c r="O17" s="7" t="s">
        <v>913</v>
      </c>
      <c r="P17" s="146" t="s">
        <v>914</v>
      </c>
    </row>
    <row r="18" spans="1:16" ht="25.5">
      <c r="A18" s="445" t="s">
        <v>119</v>
      </c>
      <c r="B18" s="554">
        <v>18494.35</v>
      </c>
      <c r="C18" s="554">
        <v>2770.55</v>
      </c>
      <c r="D18" s="496">
        <f t="shared" si="1"/>
        <v>14.980521078058976</v>
      </c>
      <c r="E18" s="554">
        <v>15723.8</v>
      </c>
      <c r="F18" s="547">
        <f t="shared" si="2"/>
        <v>85.01947892194103</v>
      </c>
      <c r="K18" s="445" t="s">
        <v>119</v>
      </c>
      <c r="L18" s="143">
        <v>203</v>
      </c>
      <c r="M18" s="143">
        <v>203</v>
      </c>
      <c r="N18" s="109" t="s">
        <v>915</v>
      </c>
      <c r="O18" s="7">
        <v>500</v>
      </c>
      <c r="P18" s="109" t="s">
        <v>916</v>
      </c>
    </row>
    <row r="19" spans="1:16" ht="32.25" thickBot="1">
      <c r="A19" s="448" t="s">
        <v>120</v>
      </c>
      <c r="B19" s="558">
        <v>12161.13</v>
      </c>
      <c r="C19" s="554">
        <v>4090.39</v>
      </c>
      <c r="D19" s="496">
        <f t="shared" si="1"/>
        <v>33.63495004164909</v>
      </c>
      <c r="E19" s="554">
        <f>SUM(B19-C19)</f>
        <v>8070.74</v>
      </c>
      <c r="F19" s="548">
        <f t="shared" si="2"/>
        <v>66.36504995835091</v>
      </c>
      <c r="K19" s="450" t="s">
        <v>120</v>
      </c>
      <c r="L19" s="143" t="s">
        <v>917</v>
      </c>
      <c r="M19" s="143" t="s">
        <v>917</v>
      </c>
      <c r="N19" s="497" t="s">
        <v>230</v>
      </c>
      <c r="O19" s="46" t="s">
        <v>918</v>
      </c>
      <c r="P19" s="109" t="s">
        <v>919</v>
      </c>
    </row>
    <row r="20" spans="1:23" ht="48" customHeight="1">
      <c r="A20" s="145" t="s">
        <v>121</v>
      </c>
      <c r="B20" s="367">
        <f>SUM(B21:B30)</f>
        <v>170400.77529999995</v>
      </c>
      <c r="C20" s="367">
        <f>SUM(C21:C30)</f>
        <v>82299.4913</v>
      </c>
      <c r="D20" s="381">
        <f>C20*100/B20</f>
        <v>48.297603784435374</v>
      </c>
      <c r="E20" s="367">
        <f>SUM(E21:E30)</f>
        <v>88402.86</v>
      </c>
      <c r="F20" s="380">
        <f t="shared" si="0"/>
        <v>51.87937663098181</v>
      </c>
      <c r="K20" s="145" t="s">
        <v>121</v>
      </c>
      <c r="L20" s="597"/>
      <c r="M20" s="597"/>
      <c r="N20" s="597"/>
      <c r="O20" s="597"/>
      <c r="P20" s="598"/>
      <c r="Q20" s="421"/>
      <c r="R20" s="421"/>
      <c r="S20" s="421"/>
      <c r="T20" s="421"/>
      <c r="U20" s="421"/>
      <c r="V20" s="421"/>
      <c r="W20" s="421"/>
    </row>
    <row r="21" spans="1:23" ht="60.75" customHeight="1">
      <c r="A21" s="445" t="s">
        <v>122</v>
      </c>
      <c r="B21" s="73">
        <v>71215.34899999999</v>
      </c>
      <c r="C21" s="73">
        <v>60196.728999999985</v>
      </c>
      <c r="D21" s="446">
        <f>C21*100/B21</f>
        <v>84.52774555664959</v>
      </c>
      <c r="E21" s="73">
        <v>11018.62</v>
      </c>
      <c r="F21" s="447">
        <f>E21*100/B21</f>
        <v>15.47225444335041</v>
      </c>
      <c r="K21" s="445" t="s">
        <v>122</v>
      </c>
      <c r="L21" s="143">
        <v>4200</v>
      </c>
      <c r="M21" s="143">
        <v>811.87</v>
      </c>
      <c r="N21" s="109" t="s">
        <v>540</v>
      </c>
      <c r="O21" s="7">
        <v>94700</v>
      </c>
      <c r="P21" s="481" t="s">
        <v>541</v>
      </c>
      <c r="Q21" s="465"/>
      <c r="R21" s="431"/>
      <c r="S21" s="431"/>
      <c r="T21" s="431"/>
      <c r="U21" s="431"/>
      <c r="V21" s="317"/>
      <c r="W21" s="465"/>
    </row>
    <row r="22" spans="1:23" ht="36" customHeight="1">
      <c r="A22" s="445" t="s">
        <v>123</v>
      </c>
      <c r="B22" s="73">
        <v>18906.36</v>
      </c>
      <c r="C22" s="73">
        <v>0</v>
      </c>
      <c r="D22" s="446">
        <f>C22*100/B22</f>
        <v>0</v>
      </c>
      <c r="E22" s="73">
        <v>18906.36</v>
      </c>
      <c r="F22" s="447">
        <f t="shared" si="0"/>
        <v>100</v>
      </c>
      <c r="K22" s="445" t="s">
        <v>123</v>
      </c>
      <c r="L22" s="143">
        <v>396</v>
      </c>
      <c r="M22" s="143">
        <v>396</v>
      </c>
      <c r="N22" s="109" t="s">
        <v>231</v>
      </c>
      <c r="O22" s="7">
        <v>59200</v>
      </c>
      <c r="P22" s="483" t="s">
        <v>542</v>
      </c>
      <c r="Q22" s="421"/>
      <c r="R22" s="431"/>
      <c r="S22" s="431"/>
      <c r="T22" s="431"/>
      <c r="U22" s="431"/>
      <c r="V22" s="431"/>
      <c r="W22" s="466"/>
    </row>
    <row r="23" spans="1:23" ht="20.25" customHeight="1">
      <c r="A23" s="445" t="s">
        <v>124</v>
      </c>
      <c r="B23" s="73">
        <v>16121.82</v>
      </c>
      <c r="C23" s="73">
        <v>139.66</v>
      </c>
      <c r="D23" s="446">
        <f aca="true" t="shared" si="3" ref="D23:D30">C23*100/B23</f>
        <v>0.8662793654810685</v>
      </c>
      <c r="E23" s="73">
        <v>15982.16</v>
      </c>
      <c r="F23" s="447">
        <f t="shared" si="0"/>
        <v>99.13372063451894</v>
      </c>
      <c r="K23" s="445" t="s">
        <v>124</v>
      </c>
      <c r="L23" s="143">
        <v>123</v>
      </c>
      <c r="M23" s="143">
        <v>123</v>
      </c>
      <c r="N23" s="109" t="s">
        <v>255</v>
      </c>
      <c r="O23" s="7">
        <v>26000</v>
      </c>
      <c r="P23" s="479" t="s">
        <v>543</v>
      </c>
      <c r="Q23" s="421"/>
      <c r="R23" s="431"/>
      <c r="S23" s="431"/>
      <c r="T23" s="431"/>
      <c r="U23" s="431"/>
      <c r="V23" s="467"/>
      <c r="W23" s="465"/>
    </row>
    <row r="24" spans="1:23" ht="18" customHeight="1">
      <c r="A24" s="445" t="s">
        <v>125</v>
      </c>
      <c r="B24" s="73">
        <v>2755.18</v>
      </c>
      <c r="C24" s="73">
        <v>2162.26</v>
      </c>
      <c r="D24" s="446">
        <f t="shared" si="3"/>
        <v>78.47980894170256</v>
      </c>
      <c r="E24" s="73">
        <v>592.92</v>
      </c>
      <c r="F24" s="447">
        <f t="shared" si="0"/>
        <v>21.52019105829746</v>
      </c>
      <c r="K24" s="445" t="s">
        <v>125</v>
      </c>
      <c r="L24" s="143">
        <v>0</v>
      </c>
      <c r="M24" s="143">
        <v>0</v>
      </c>
      <c r="N24" s="109" t="s">
        <v>111</v>
      </c>
      <c r="O24" s="7">
        <v>0</v>
      </c>
      <c r="P24" s="485" t="s">
        <v>111</v>
      </c>
      <c r="Q24" s="421"/>
      <c r="R24" s="431"/>
      <c r="S24" s="431"/>
      <c r="T24" s="431"/>
      <c r="U24" s="431"/>
      <c r="V24" s="468"/>
      <c r="W24" s="469"/>
    </row>
    <row r="25" spans="1:23" ht="21" customHeight="1">
      <c r="A25" s="445" t="s">
        <v>126</v>
      </c>
      <c r="B25" s="72">
        <v>2953.135999999999</v>
      </c>
      <c r="C25" s="72">
        <v>623.0459999999989</v>
      </c>
      <c r="D25" s="446">
        <f t="shared" si="3"/>
        <v>21.09777538183135</v>
      </c>
      <c r="E25" s="72">
        <v>2330.09</v>
      </c>
      <c r="F25" s="447">
        <f t="shared" si="0"/>
        <v>78.90222461816865</v>
      </c>
      <c r="K25" s="445" t="s">
        <v>126</v>
      </c>
      <c r="L25" s="143">
        <v>0</v>
      </c>
      <c r="M25" s="143">
        <v>0</v>
      </c>
      <c r="N25" s="109" t="s">
        <v>111</v>
      </c>
      <c r="O25" s="7">
        <v>0</v>
      </c>
      <c r="P25" s="485" t="s">
        <v>111</v>
      </c>
      <c r="Q25" s="421"/>
      <c r="R25" s="431"/>
      <c r="S25" s="431"/>
      <c r="T25" s="431"/>
      <c r="U25" s="431"/>
      <c r="V25" s="468"/>
      <c r="W25" s="469"/>
    </row>
    <row r="26" spans="1:23" ht="52.5" customHeight="1">
      <c r="A26" s="445" t="s">
        <v>127</v>
      </c>
      <c r="B26" s="72">
        <v>15745.124</v>
      </c>
      <c r="C26" s="72">
        <v>12973.66</v>
      </c>
      <c r="D26" s="446">
        <f t="shared" si="3"/>
        <v>82.39795380461914</v>
      </c>
      <c r="E26" s="72">
        <v>2771.46</v>
      </c>
      <c r="F26" s="447">
        <f>E26*100/B26</f>
        <v>17.602020790690503</v>
      </c>
      <c r="K26" s="445" t="s">
        <v>127</v>
      </c>
      <c r="L26" s="143">
        <v>177.12</v>
      </c>
      <c r="M26" s="143">
        <v>177.12</v>
      </c>
      <c r="N26" s="109" t="s">
        <v>544</v>
      </c>
      <c r="O26" s="7">
        <v>58518.96</v>
      </c>
      <c r="P26" s="483" t="s">
        <v>545</v>
      </c>
      <c r="Q26" s="421"/>
      <c r="R26" s="431"/>
      <c r="S26" s="431"/>
      <c r="T26" s="431"/>
      <c r="U26" s="431"/>
      <c r="V26" s="431"/>
      <c r="W26" s="466"/>
    </row>
    <row r="27" spans="1:23" ht="24.75" customHeight="1">
      <c r="A27" s="445" t="s">
        <v>128</v>
      </c>
      <c r="B27" s="73">
        <v>4902.01</v>
      </c>
      <c r="C27" s="73">
        <v>139.32</v>
      </c>
      <c r="D27" s="446">
        <f t="shared" si="3"/>
        <v>2.8420994653213683</v>
      </c>
      <c r="E27" s="73">
        <v>4762.69</v>
      </c>
      <c r="F27" s="447">
        <f t="shared" si="0"/>
        <v>97.15790053467862</v>
      </c>
      <c r="K27" s="445" t="s">
        <v>128</v>
      </c>
      <c r="L27" s="505">
        <v>9.72</v>
      </c>
      <c r="M27" s="505">
        <v>9.72</v>
      </c>
      <c r="N27" s="109" t="s">
        <v>546</v>
      </c>
      <c r="O27" s="7">
        <v>2363.17</v>
      </c>
      <c r="P27" s="483" t="s">
        <v>546</v>
      </c>
      <c r="Q27" s="421"/>
      <c r="R27" s="470"/>
      <c r="S27" s="470"/>
      <c r="T27" s="431"/>
      <c r="U27" s="431"/>
      <c r="V27" s="431"/>
      <c r="W27" s="466"/>
    </row>
    <row r="28" spans="1:23" ht="82.5" customHeight="1">
      <c r="A28" s="445" t="s">
        <v>129</v>
      </c>
      <c r="B28" s="72">
        <v>7814.806999999998</v>
      </c>
      <c r="C28" s="72">
        <v>863.7869999999975</v>
      </c>
      <c r="D28" s="446">
        <f t="shared" si="3"/>
        <v>11.053209631408654</v>
      </c>
      <c r="E28" s="72">
        <v>6951.02</v>
      </c>
      <c r="F28" s="447">
        <f t="shared" si="0"/>
        <v>88.94679036859134</v>
      </c>
      <c r="K28" s="445" t="s">
        <v>129</v>
      </c>
      <c r="L28" s="143" t="s">
        <v>550</v>
      </c>
      <c r="M28" s="143" t="s">
        <v>550</v>
      </c>
      <c r="N28" s="109" t="s">
        <v>551</v>
      </c>
      <c r="O28" s="7" t="s">
        <v>552</v>
      </c>
      <c r="P28" s="483" t="s">
        <v>553</v>
      </c>
      <c r="Q28" s="421"/>
      <c r="R28" s="431"/>
      <c r="S28" s="431"/>
      <c r="T28" s="431"/>
      <c r="U28" s="431"/>
      <c r="V28" s="431"/>
      <c r="W28" s="466"/>
    </row>
    <row r="29" spans="1:23" ht="47.25" customHeight="1">
      <c r="A29" s="445" t="s">
        <v>130</v>
      </c>
      <c r="B29" s="72">
        <v>12683.49</v>
      </c>
      <c r="C29" s="72">
        <v>301.58</v>
      </c>
      <c r="D29" s="446">
        <f t="shared" si="3"/>
        <v>2.377736727036486</v>
      </c>
      <c r="E29" s="72">
        <v>12683.49</v>
      </c>
      <c r="F29" s="447">
        <f t="shared" si="0"/>
        <v>100</v>
      </c>
      <c r="K29" s="445" t="s">
        <v>130</v>
      </c>
      <c r="L29" s="143">
        <v>92.86</v>
      </c>
      <c r="M29" s="143">
        <v>92.86</v>
      </c>
      <c r="N29" s="109" t="s">
        <v>548</v>
      </c>
      <c r="O29" s="7">
        <v>12382</v>
      </c>
      <c r="P29" s="483" t="s">
        <v>549</v>
      </c>
      <c r="Q29" s="421"/>
      <c r="R29" s="599"/>
      <c r="S29" s="599"/>
      <c r="T29" s="467"/>
      <c r="U29" s="471"/>
      <c r="V29" s="599"/>
      <c r="W29" s="593"/>
    </row>
    <row r="30" spans="1:23" ht="64.5" customHeight="1" thickBot="1">
      <c r="A30" s="448" t="s">
        <v>131</v>
      </c>
      <c r="B30" s="553">
        <v>17303.499299999992</v>
      </c>
      <c r="C30" s="553">
        <v>4899.449299999993</v>
      </c>
      <c r="D30" s="392">
        <f t="shared" si="3"/>
        <v>28.314788905155126</v>
      </c>
      <c r="E30" s="553">
        <v>12404.05</v>
      </c>
      <c r="F30" s="393">
        <f t="shared" si="0"/>
        <v>71.68521109484487</v>
      </c>
      <c r="K30" s="450" t="s">
        <v>131</v>
      </c>
      <c r="L30" s="143" t="s">
        <v>554</v>
      </c>
      <c r="M30" s="143" t="s">
        <v>554</v>
      </c>
      <c r="N30" s="109" t="s">
        <v>905</v>
      </c>
      <c r="O30" s="149" t="s">
        <v>555</v>
      </c>
      <c r="P30" s="486" t="s">
        <v>556</v>
      </c>
      <c r="Q30" s="421"/>
      <c r="R30" s="599"/>
      <c r="S30" s="599"/>
      <c r="T30" s="431"/>
      <c r="U30" s="431"/>
      <c r="V30" s="599"/>
      <c r="W30" s="593"/>
    </row>
    <row r="31" spans="1:23" ht="46.5" customHeight="1">
      <c r="A31" s="144" t="s">
        <v>168</v>
      </c>
      <c r="B31" s="151">
        <f>SUM(B32:B36)</f>
        <v>64172.689</v>
      </c>
      <c r="C31" s="151">
        <f>SUM(C32:C36)</f>
        <v>13213.121</v>
      </c>
      <c r="D31" s="151">
        <f aca="true" t="shared" si="4" ref="D31:D37">C31*100/B31</f>
        <v>20.589944423242105</v>
      </c>
      <c r="E31" s="151">
        <f>SUM(E32:E36)</f>
        <v>50959.568</v>
      </c>
      <c r="F31" s="152">
        <f aca="true" t="shared" si="5" ref="F31:F37">E31*100/B31</f>
        <v>79.4100555767579</v>
      </c>
      <c r="K31" s="144" t="s">
        <v>168</v>
      </c>
      <c r="L31" s="594"/>
      <c r="M31" s="595"/>
      <c r="N31" s="595"/>
      <c r="O31" s="595"/>
      <c r="P31" s="596"/>
      <c r="Q31" s="421"/>
      <c r="R31" s="431"/>
      <c r="S31" s="431"/>
      <c r="T31" s="431"/>
      <c r="U31" s="431"/>
      <c r="V31" s="431"/>
      <c r="W31" s="422"/>
    </row>
    <row r="32" spans="1:23" ht="31.5" customHeight="1">
      <c r="A32" s="27" t="s">
        <v>170</v>
      </c>
      <c r="B32" s="164">
        <v>4145.86</v>
      </c>
      <c r="C32" s="73">
        <v>466.272</v>
      </c>
      <c r="D32" s="505">
        <f t="shared" si="4"/>
        <v>11.246689468530052</v>
      </c>
      <c r="E32" s="73">
        <v>3679.588</v>
      </c>
      <c r="F32" s="433">
        <f t="shared" si="5"/>
        <v>88.75331053146996</v>
      </c>
      <c r="K32" s="27" t="s">
        <v>169</v>
      </c>
      <c r="L32" s="504">
        <v>14.5</v>
      </c>
      <c r="M32" s="504">
        <v>14.5</v>
      </c>
      <c r="N32" s="109" t="s">
        <v>883</v>
      </c>
      <c r="O32" s="95">
        <v>2115.927</v>
      </c>
      <c r="P32" s="397" t="s">
        <v>887</v>
      </c>
      <c r="Q32" s="421"/>
      <c r="R32" s="473"/>
      <c r="S32" s="473"/>
      <c r="T32" s="474"/>
      <c r="U32" s="475"/>
      <c r="V32" s="474"/>
      <c r="W32" s="472"/>
    </row>
    <row r="33" spans="1:23" ht="34.5" customHeight="1">
      <c r="A33" s="27" t="s">
        <v>171</v>
      </c>
      <c r="B33" s="73">
        <v>5415.341</v>
      </c>
      <c r="C33" s="73">
        <v>839.19</v>
      </c>
      <c r="D33" s="505">
        <f t="shared" si="4"/>
        <v>15.496531058708952</v>
      </c>
      <c r="E33" s="73">
        <v>4576.151</v>
      </c>
      <c r="F33" s="433">
        <f t="shared" si="5"/>
        <v>84.50346894129103</v>
      </c>
      <c r="K33" s="27" t="s">
        <v>170</v>
      </c>
      <c r="L33" s="143">
        <v>0.9</v>
      </c>
      <c r="M33" s="143">
        <v>0.9</v>
      </c>
      <c r="N33" s="109" t="s">
        <v>883</v>
      </c>
      <c r="O33" s="7">
        <v>131.33</v>
      </c>
      <c r="P33" s="46" t="s">
        <v>884</v>
      </c>
      <c r="Q33" s="421"/>
      <c r="R33" s="473"/>
      <c r="S33" s="473"/>
      <c r="T33" s="476"/>
      <c r="U33" s="477"/>
      <c r="V33" s="431"/>
      <c r="W33" s="472"/>
    </row>
    <row r="34" spans="1:23" ht="31.5" customHeight="1">
      <c r="A34" s="435" t="s">
        <v>169</v>
      </c>
      <c r="B34" s="73">
        <v>29041.874</v>
      </c>
      <c r="C34" s="73">
        <v>8553.16</v>
      </c>
      <c r="D34" s="505">
        <f t="shared" si="4"/>
        <v>29.45112977213523</v>
      </c>
      <c r="E34" s="73">
        <v>20488.714</v>
      </c>
      <c r="F34" s="433">
        <f t="shared" si="5"/>
        <v>70.54887022786477</v>
      </c>
      <c r="K34" s="27" t="s">
        <v>171</v>
      </c>
      <c r="L34" s="506">
        <v>7.46</v>
      </c>
      <c r="M34" s="506">
        <v>7.46</v>
      </c>
      <c r="N34" s="418" t="s">
        <v>885</v>
      </c>
      <c r="O34" s="478">
        <v>1088.61</v>
      </c>
      <c r="P34" s="451" t="s">
        <v>887</v>
      </c>
      <c r="Q34" s="421"/>
      <c r="R34" s="421"/>
      <c r="S34" s="421"/>
      <c r="T34" s="421"/>
      <c r="U34" s="421"/>
      <c r="V34" s="421"/>
      <c r="W34" s="421"/>
    </row>
    <row r="35" spans="1:23" ht="15.75">
      <c r="A35" s="27" t="s">
        <v>172</v>
      </c>
      <c r="B35" s="164">
        <v>9514.06</v>
      </c>
      <c r="C35" s="73">
        <v>1607.914</v>
      </c>
      <c r="D35" s="505">
        <f t="shared" si="4"/>
        <v>16.900397937368485</v>
      </c>
      <c r="E35" s="73">
        <v>7906.146</v>
      </c>
      <c r="F35" s="433">
        <f t="shared" si="5"/>
        <v>83.09960206263152</v>
      </c>
      <c r="K35" s="27" t="s">
        <v>172</v>
      </c>
      <c r="L35" s="504">
        <v>37.64</v>
      </c>
      <c r="M35" s="504">
        <v>37.64</v>
      </c>
      <c r="N35" s="94" t="s">
        <v>883</v>
      </c>
      <c r="O35" s="95">
        <v>5492.65</v>
      </c>
      <c r="P35" s="452" t="s">
        <v>886</v>
      </c>
      <c r="Q35" s="421"/>
      <c r="R35" s="421"/>
      <c r="S35" s="421"/>
      <c r="T35" s="421"/>
      <c r="U35" s="421"/>
      <c r="V35" s="421"/>
      <c r="W35" s="421"/>
    </row>
    <row r="36" spans="1:23" ht="32.25" customHeight="1" thickBot="1">
      <c r="A36" s="28" t="s">
        <v>173</v>
      </c>
      <c r="B36" s="73">
        <v>16055.554</v>
      </c>
      <c r="C36" s="73">
        <v>1746.585</v>
      </c>
      <c r="D36" s="505">
        <f t="shared" si="4"/>
        <v>10.878385137006173</v>
      </c>
      <c r="E36" s="73">
        <v>14308.969</v>
      </c>
      <c r="F36" s="434">
        <f t="shared" si="5"/>
        <v>89.12161486299382</v>
      </c>
      <c r="K36" s="28" t="s">
        <v>173</v>
      </c>
      <c r="L36" s="366" t="s">
        <v>112</v>
      </c>
      <c r="M36" s="366" t="s">
        <v>112</v>
      </c>
      <c r="N36" s="111" t="s">
        <v>112</v>
      </c>
      <c r="O36" s="75" t="s">
        <v>112</v>
      </c>
      <c r="P36" s="453" t="s">
        <v>112</v>
      </c>
      <c r="Q36" s="421"/>
      <c r="R36" s="421"/>
      <c r="S36" s="421"/>
      <c r="T36" s="421"/>
      <c r="U36" s="421"/>
      <c r="V36" s="421"/>
      <c r="W36" s="421"/>
    </row>
    <row r="37" spans="1:16" ht="50.25" customHeight="1">
      <c r="A37" s="144" t="s">
        <v>132</v>
      </c>
      <c r="B37" s="264">
        <f>SUM(B38:B43)</f>
        <v>105210.44200000001</v>
      </c>
      <c r="C37" s="264">
        <f>SUM(C38:C43)</f>
        <v>24286.738999999998</v>
      </c>
      <c r="D37" s="370">
        <f t="shared" si="4"/>
        <v>23.083962521514735</v>
      </c>
      <c r="E37" s="264">
        <f>SUM(E38:E43)</f>
        <v>80923.73</v>
      </c>
      <c r="F37" s="369">
        <f t="shared" si="5"/>
        <v>76.91606314133723</v>
      </c>
      <c r="K37" s="147" t="s">
        <v>132</v>
      </c>
      <c r="L37" s="594"/>
      <c r="M37" s="595"/>
      <c r="N37" s="595"/>
      <c r="O37" s="595"/>
      <c r="P37" s="596"/>
    </row>
    <row r="38" spans="1:16" ht="47.25" customHeight="1">
      <c r="A38" s="445" t="s">
        <v>133</v>
      </c>
      <c r="B38" s="73">
        <v>7411.347000000001</v>
      </c>
      <c r="C38" s="73">
        <v>543</v>
      </c>
      <c r="D38" s="383">
        <f aca="true" t="shared" si="6" ref="D38:D70">C38*100/B38</f>
        <v>7.326603382623968</v>
      </c>
      <c r="E38" s="372">
        <v>6868.374</v>
      </c>
      <c r="F38" s="384">
        <f aca="true" t="shared" si="7" ref="F38:F66">E38*100/B38</f>
        <v>92.67376092362157</v>
      </c>
      <c r="K38" s="445" t="s">
        <v>133</v>
      </c>
      <c r="L38" s="143">
        <v>312.58</v>
      </c>
      <c r="M38" s="143">
        <v>312.58</v>
      </c>
      <c r="N38" s="109" t="s">
        <v>231</v>
      </c>
      <c r="O38" s="7">
        <v>47955</v>
      </c>
      <c r="P38" s="483" t="s">
        <v>232</v>
      </c>
    </row>
    <row r="39" spans="1:16" ht="22.5" customHeight="1">
      <c r="A39" s="445" t="s">
        <v>134</v>
      </c>
      <c r="B39" s="550">
        <v>6186.64</v>
      </c>
      <c r="C39" s="550">
        <v>1207.27</v>
      </c>
      <c r="D39" s="383">
        <f t="shared" si="6"/>
        <v>19.514146612700916</v>
      </c>
      <c r="E39" s="552">
        <v>4979.37</v>
      </c>
      <c r="F39" s="384">
        <f t="shared" si="7"/>
        <v>80.48585338729907</v>
      </c>
      <c r="K39" s="445" t="s">
        <v>134</v>
      </c>
      <c r="L39" s="143" t="s">
        <v>111</v>
      </c>
      <c r="M39" s="143" t="s">
        <v>111</v>
      </c>
      <c r="N39" s="109" t="s">
        <v>158</v>
      </c>
      <c r="O39" s="7" t="s">
        <v>111</v>
      </c>
      <c r="P39" s="481" t="s">
        <v>158</v>
      </c>
    </row>
    <row r="40" spans="1:16" ht="34.5" customHeight="1">
      <c r="A40" s="445" t="s">
        <v>135</v>
      </c>
      <c r="B40" s="73">
        <v>67842.384</v>
      </c>
      <c r="C40" s="73">
        <v>18846.618</v>
      </c>
      <c r="D40" s="383">
        <f t="shared" si="6"/>
        <v>27.780005490373092</v>
      </c>
      <c r="E40" s="372">
        <f>B40-C40</f>
        <v>48995.766</v>
      </c>
      <c r="F40" s="384">
        <f t="shared" si="7"/>
        <v>72.2199945096269</v>
      </c>
      <c r="K40" s="445" t="s">
        <v>135</v>
      </c>
      <c r="L40" s="143">
        <v>587.79</v>
      </c>
      <c r="M40" s="143">
        <v>587.79</v>
      </c>
      <c r="N40" s="109" t="s">
        <v>19</v>
      </c>
      <c r="O40" s="7">
        <v>102904</v>
      </c>
      <c r="P40" s="483" t="s">
        <v>239</v>
      </c>
    </row>
    <row r="41" spans="1:16" ht="45.75" customHeight="1">
      <c r="A41" s="445" t="s">
        <v>136</v>
      </c>
      <c r="B41" s="73">
        <v>8505.25</v>
      </c>
      <c r="C41" s="73">
        <v>1961.87</v>
      </c>
      <c r="D41" s="383">
        <f t="shared" si="6"/>
        <v>23.06657652626319</v>
      </c>
      <c r="E41" s="372">
        <v>6543.38</v>
      </c>
      <c r="F41" s="384">
        <f t="shared" si="7"/>
        <v>76.93342347373681</v>
      </c>
      <c r="K41" s="445" t="s">
        <v>136</v>
      </c>
      <c r="L41" s="143">
        <v>165.79</v>
      </c>
      <c r="M41" s="143">
        <v>165.79</v>
      </c>
      <c r="N41" s="109" t="s">
        <v>233</v>
      </c>
      <c r="O41" s="7">
        <v>33054</v>
      </c>
      <c r="P41" s="483" t="s">
        <v>234</v>
      </c>
    </row>
    <row r="42" spans="1:16" ht="32.25" customHeight="1">
      <c r="A42" s="445" t="s">
        <v>137</v>
      </c>
      <c r="B42" s="551">
        <v>6819.18</v>
      </c>
      <c r="C42" s="551">
        <v>893.28</v>
      </c>
      <c r="D42" s="383">
        <f t="shared" si="6"/>
        <v>13.099522229945535</v>
      </c>
      <c r="E42" s="552">
        <v>5925.9</v>
      </c>
      <c r="F42" s="384">
        <f t="shared" si="7"/>
        <v>86.90047777005447</v>
      </c>
      <c r="K42" s="445" t="s">
        <v>137</v>
      </c>
      <c r="L42" s="366">
        <v>102.02</v>
      </c>
      <c r="M42" s="366">
        <v>102.02</v>
      </c>
      <c r="N42" s="115" t="s">
        <v>235</v>
      </c>
      <c r="O42" s="454">
        <v>17499</v>
      </c>
      <c r="P42" s="487" t="s">
        <v>236</v>
      </c>
    </row>
    <row r="43" spans="1:16" ht="48.75" customHeight="1" thickBot="1">
      <c r="A43" s="448" t="s">
        <v>138</v>
      </c>
      <c r="B43" s="378">
        <v>8445.641</v>
      </c>
      <c r="C43" s="378">
        <v>834.701</v>
      </c>
      <c r="D43" s="385">
        <f t="shared" si="6"/>
        <v>9.883216679468143</v>
      </c>
      <c r="E43" s="379">
        <v>7610.94</v>
      </c>
      <c r="F43" s="386">
        <f t="shared" si="7"/>
        <v>90.11678332053187</v>
      </c>
      <c r="K43" s="450" t="s">
        <v>138</v>
      </c>
      <c r="L43" s="507">
        <v>175.738</v>
      </c>
      <c r="M43" s="507">
        <v>175.738</v>
      </c>
      <c r="N43" s="327" t="s">
        <v>237</v>
      </c>
      <c r="O43" s="455">
        <v>35686</v>
      </c>
      <c r="P43" s="488" t="s">
        <v>238</v>
      </c>
    </row>
    <row r="44" spans="1:16" ht="42" customHeight="1">
      <c r="A44" s="144" t="s">
        <v>150</v>
      </c>
      <c r="B44" s="368">
        <f>SUM(B45:B55)</f>
        <v>172654.19160000002</v>
      </c>
      <c r="C44" s="368">
        <f>SUM(C45:C55)</f>
        <v>24026.7866</v>
      </c>
      <c r="D44" s="370">
        <f t="shared" si="6"/>
        <v>13.916132807053147</v>
      </c>
      <c r="E44" s="368">
        <f>SUM(E45:E55)</f>
        <v>148627.403</v>
      </c>
      <c r="F44" s="369">
        <f>E44*100/B44</f>
        <v>86.08386603456198</v>
      </c>
      <c r="K44" s="144" t="s">
        <v>150</v>
      </c>
      <c r="L44" s="594"/>
      <c r="M44" s="595"/>
      <c r="N44" s="595"/>
      <c r="O44" s="595"/>
      <c r="P44" s="596"/>
    </row>
    <row r="45" spans="1:16" ht="31.5" customHeight="1">
      <c r="A45" s="445" t="s">
        <v>139</v>
      </c>
      <c r="B45" s="389">
        <v>9637.747</v>
      </c>
      <c r="C45" s="389">
        <v>520.227</v>
      </c>
      <c r="D45" s="383">
        <f t="shared" si="6"/>
        <v>5.397807184604452</v>
      </c>
      <c r="E45" s="387">
        <v>9117.52</v>
      </c>
      <c r="F45" s="384">
        <f t="shared" si="7"/>
        <v>94.60219281539555</v>
      </c>
      <c r="K45" s="445" t="s">
        <v>139</v>
      </c>
      <c r="L45" s="508" t="s">
        <v>111</v>
      </c>
      <c r="M45" s="508" t="s">
        <v>111</v>
      </c>
      <c r="N45" s="103" t="s">
        <v>111</v>
      </c>
      <c r="O45" s="32" t="s">
        <v>111</v>
      </c>
      <c r="P45" s="489" t="s">
        <v>111</v>
      </c>
    </row>
    <row r="46" spans="1:16" ht="15.75">
      <c r="A46" s="445" t="s">
        <v>140</v>
      </c>
      <c r="B46" s="389">
        <v>9409.5026</v>
      </c>
      <c r="C46" s="389">
        <v>1767.0726</v>
      </c>
      <c r="D46" s="383">
        <f t="shared" si="6"/>
        <v>18.77966004281672</v>
      </c>
      <c r="E46" s="387">
        <v>7642.43</v>
      </c>
      <c r="F46" s="384">
        <f t="shared" si="7"/>
        <v>81.22033995718328</v>
      </c>
      <c r="K46" s="445" t="s">
        <v>140</v>
      </c>
      <c r="L46" s="504" t="s">
        <v>111</v>
      </c>
      <c r="M46" s="504" t="s">
        <v>111</v>
      </c>
      <c r="N46" s="94" t="s">
        <v>112</v>
      </c>
      <c r="O46" s="95" t="s">
        <v>111</v>
      </c>
      <c r="P46" s="485" t="s">
        <v>111</v>
      </c>
    </row>
    <row r="47" spans="1:16" ht="25.5">
      <c r="A47" s="445" t="s">
        <v>141</v>
      </c>
      <c r="B47" s="389">
        <v>11228.54</v>
      </c>
      <c r="C47" s="389">
        <v>1556.33</v>
      </c>
      <c r="D47" s="383">
        <f t="shared" si="6"/>
        <v>13.860484087868947</v>
      </c>
      <c r="E47" s="387">
        <v>9672.21</v>
      </c>
      <c r="F47" s="384">
        <f t="shared" si="7"/>
        <v>86.13951591213103</v>
      </c>
      <c r="K47" s="445" t="s">
        <v>141</v>
      </c>
      <c r="L47" s="143">
        <v>8.38</v>
      </c>
      <c r="M47" s="143">
        <v>8.38</v>
      </c>
      <c r="N47" s="456" t="s">
        <v>231</v>
      </c>
      <c r="O47" s="143">
        <v>1825</v>
      </c>
      <c r="P47" s="479" t="s">
        <v>240</v>
      </c>
    </row>
    <row r="48" spans="1:16" ht="33.75" customHeight="1">
      <c r="A48" s="445" t="s">
        <v>142</v>
      </c>
      <c r="B48" s="389">
        <v>20615.33</v>
      </c>
      <c r="C48" s="389">
        <v>2318.245</v>
      </c>
      <c r="D48" s="383">
        <f t="shared" si="6"/>
        <v>11.24524807509751</v>
      </c>
      <c r="E48" s="387">
        <v>18297.085</v>
      </c>
      <c r="F48" s="384">
        <f t="shared" si="7"/>
        <v>88.75475192490248</v>
      </c>
      <c r="K48" s="445" t="s">
        <v>142</v>
      </c>
      <c r="L48" s="143">
        <v>158.24</v>
      </c>
      <c r="M48" s="143">
        <v>158.24</v>
      </c>
      <c r="N48" s="457" t="s">
        <v>241</v>
      </c>
      <c r="O48" s="7">
        <v>47999.04</v>
      </c>
      <c r="P48" s="490" t="s">
        <v>242</v>
      </c>
    </row>
    <row r="49" spans="1:16" ht="48" customHeight="1">
      <c r="A49" s="445" t="s">
        <v>143</v>
      </c>
      <c r="B49" s="389">
        <v>9398.288</v>
      </c>
      <c r="C49" s="389">
        <v>1014.768</v>
      </c>
      <c r="D49" s="383">
        <f t="shared" si="6"/>
        <v>10.797370755184348</v>
      </c>
      <c r="E49" s="387">
        <v>8383.52</v>
      </c>
      <c r="F49" s="384">
        <f t="shared" si="7"/>
        <v>89.20262924481565</v>
      </c>
      <c r="K49" s="445" t="s">
        <v>143</v>
      </c>
      <c r="L49" s="504">
        <v>8</v>
      </c>
      <c r="M49" s="504">
        <v>8</v>
      </c>
      <c r="N49" s="458" t="s">
        <v>231</v>
      </c>
      <c r="O49" s="95">
        <v>3000</v>
      </c>
      <c r="P49" s="485" t="s">
        <v>243</v>
      </c>
    </row>
    <row r="50" spans="1:16" ht="15.75">
      <c r="A50" s="445" t="s">
        <v>144</v>
      </c>
      <c r="B50" s="389">
        <v>13426.65</v>
      </c>
      <c r="C50" s="389">
        <v>1869.903</v>
      </c>
      <c r="D50" s="383">
        <f t="shared" si="6"/>
        <v>13.926802292455676</v>
      </c>
      <c r="E50" s="387">
        <v>11556.747</v>
      </c>
      <c r="F50" s="384">
        <f>E50*100/B50</f>
        <v>86.07319770754432</v>
      </c>
      <c r="K50" s="445" t="s">
        <v>144</v>
      </c>
      <c r="L50" s="143">
        <v>10.74</v>
      </c>
      <c r="M50" s="143">
        <v>10.74</v>
      </c>
      <c r="N50" s="459"/>
      <c r="O50" s="460"/>
      <c r="P50" s="491"/>
    </row>
    <row r="51" spans="1:16" ht="30.75" customHeight="1">
      <c r="A51" s="445" t="s">
        <v>145</v>
      </c>
      <c r="B51" s="389">
        <v>15528.282</v>
      </c>
      <c r="C51" s="389">
        <v>1352.03</v>
      </c>
      <c r="D51" s="383">
        <f t="shared" si="6"/>
        <v>8.7068872139236</v>
      </c>
      <c r="E51" s="387">
        <v>14176.25</v>
      </c>
      <c r="F51" s="384">
        <f t="shared" si="7"/>
        <v>91.29309990635153</v>
      </c>
      <c r="K51" s="445" t="s">
        <v>145</v>
      </c>
      <c r="L51" s="143">
        <v>139.86</v>
      </c>
      <c r="M51" s="143">
        <v>139.86</v>
      </c>
      <c r="N51" s="321" t="s">
        <v>230</v>
      </c>
      <c r="O51" s="149">
        <v>304616</v>
      </c>
      <c r="P51" s="492" t="s">
        <v>888</v>
      </c>
    </row>
    <row r="52" spans="1:16" ht="81.75" customHeight="1">
      <c r="A52" s="445" t="s">
        <v>146</v>
      </c>
      <c r="B52" s="389">
        <v>2819.06</v>
      </c>
      <c r="C52" s="389">
        <v>375.142</v>
      </c>
      <c r="D52" s="383">
        <f t="shared" si="6"/>
        <v>13.307343582612644</v>
      </c>
      <c r="E52" s="387">
        <v>2443.918</v>
      </c>
      <c r="F52" s="384">
        <f t="shared" si="7"/>
        <v>86.69265641738737</v>
      </c>
      <c r="K52" s="445" t="s">
        <v>146</v>
      </c>
      <c r="L52" s="143">
        <v>4.4</v>
      </c>
      <c r="M52" s="143">
        <v>4.4</v>
      </c>
      <c r="N52" s="109" t="s">
        <v>230</v>
      </c>
      <c r="O52" s="7">
        <v>3600</v>
      </c>
      <c r="P52" s="483" t="s">
        <v>244</v>
      </c>
    </row>
    <row r="53" spans="1:16" ht="25.5">
      <c r="A53" s="445" t="s">
        <v>147</v>
      </c>
      <c r="B53" s="389">
        <v>44641.167</v>
      </c>
      <c r="C53" s="389">
        <v>7408.727</v>
      </c>
      <c r="D53" s="383">
        <f t="shared" si="6"/>
        <v>16.59617679797663</v>
      </c>
      <c r="E53" s="387">
        <v>37232.44</v>
      </c>
      <c r="F53" s="384">
        <f t="shared" si="7"/>
        <v>83.40382320202336</v>
      </c>
      <c r="K53" s="445" t="s">
        <v>147</v>
      </c>
      <c r="L53" s="143">
        <v>4264.93</v>
      </c>
      <c r="M53" s="143">
        <v>4264.93</v>
      </c>
      <c r="N53" s="321" t="s">
        <v>245</v>
      </c>
      <c r="O53" s="143">
        <v>740384.35</v>
      </c>
      <c r="P53" s="485" t="s">
        <v>246</v>
      </c>
    </row>
    <row r="54" spans="1:16" ht="15.75">
      <c r="A54" s="445" t="s">
        <v>148</v>
      </c>
      <c r="B54" s="389">
        <v>20362.834</v>
      </c>
      <c r="C54" s="389">
        <v>3768.394</v>
      </c>
      <c r="D54" s="383">
        <f t="shared" si="6"/>
        <v>18.50623542872274</v>
      </c>
      <c r="E54" s="387">
        <v>16594.44</v>
      </c>
      <c r="F54" s="384">
        <f t="shared" si="7"/>
        <v>81.49376457127725</v>
      </c>
      <c r="K54" s="445" t="s">
        <v>148</v>
      </c>
      <c r="L54" s="504" t="s">
        <v>111</v>
      </c>
      <c r="M54" s="504" t="s">
        <v>111</v>
      </c>
      <c r="N54" s="94" t="s">
        <v>111</v>
      </c>
      <c r="O54" s="95" t="s">
        <v>111</v>
      </c>
      <c r="P54" s="485" t="s">
        <v>111</v>
      </c>
    </row>
    <row r="55" spans="1:16" ht="42" customHeight="1" thickBot="1">
      <c r="A55" s="448" t="s">
        <v>149</v>
      </c>
      <c r="B55" s="391">
        <v>15586.791</v>
      </c>
      <c r="C55" s="391">
        <v>2075.948</v>
      </c>
      <c r="D55" s="385">
        <f t="shared" si="6"/>
        <v>13.318636273495937</v>
      </c>
      <c r="E55" s="388">
        <v>13510.843</v>
      </c>
      <c r="F55" s="386">
        <f t="shared" si="7"/>
        <v>86.68136372650407</v>
      </c>
      <c r="K55" s="448" t="s">
        <v>149</v>
      </c>
      <c r="L55" s="509">
        <v>116</v>
      </c>
      <c r="M55" s="509">
        <v>116</v>
      </c>
      <c r="N55" s="267" t="s">
        <v>247</v>
      </c>
      <c r="O55" s="76">
        <v>17640</v>
      </c>
      <c r="P55" s="488" t="s">
        <v>248</v>
      </c>
    </row>
    <row r="56" spans="1:16" ht="39.75" customHeight="1">
      <c r="A56" s="148" t="s">
        <v>166</v>
      </c>
      <c r="B56" s="368">
        <f>SUM(B57:B62)</f>
        <v>45420.5</v>
      </c>
      <c r="C56" s="368">
        <f>SUM(C57:C62)</f>
        <v>14315.0662</v>
      </c>
      <c r="D56" s="370">
        <f t="shared" si="6"/>
        <v>31.51675168701357</v>
      </c>
      <c r="E56" s="368">
        <f>SUM(E57:E62)</f>
        <v>30717.244</v>
      </c>
      <c r="F56" s="369">
        <f>E56*100/B56</f>
        <v>67.62859061437017</v>
      </c>
      <c r="K56" s="148" t="s">
        <v>166</v>
      </c>
      <c r="L56" s="594"/>
      <c r="M56" s="595"/>
      <c r="N56" s="595"/>
      <c r="O56" s="595"/>
      <c r="P56" s="596"/>
    </row>
    <row r="57" spans="1:16" ht="15.75">
      <c r="A57" s="445" t="s">
        <v>151</v>
      </c>
      <c r="B57" s="72">
        <v>6689.09</v>
      </c>
      <c r="C57" s="72">
        <v>2102.27</v>
      </c>
      <c r="D57" s="383">
        <f t="shared" si="6"/>
        <v>31.428340775800596</v>
      </c>
      <c r="E57" s="371">
        <v>4586.82</v>
      </c>
      <c r="F57" s="384">
        <f t="shared" si="7"/>
        <v>68.57165922419941</v>
      </c>
      <c r="K57" s="445" t="s">
        <v>151</v>
      </c>
      <c r="L57" s="143">
        <v>44.16</v>
      </c>
      <c r="M57" s="143">
        <v>44.16</v>
      </c>
      <c r="N57" s="109" t="s">
        <v>249</v>
      </c>
      <c r="O57" s="7">
        <v>6000</v>
      </c>
      <c r="P57" s="483" t="s">
        <v>250</v>
      </c>
    </row>
    <row r="58" spans="1:16" ht="25.5">
      <c r="A58" s="271" t="s">
        <v>152</v>
      </c>
      <c r="B58" s="164">
        <v>3798.95</v>
      </c>
      <c r="C58" s="164">
        <v>803.97</v>
      </c>
      <c r="D58" s="383">
        <v>21.162952921201914</v>
      </c>
      <c r="E58" s="373">
        <v>2989.94</v>
      </c>
      <c r="F58" s="384">
        <v>78.704378841522</v>
      </c>
      <c r="K58" s="445" t="s">
        <v>152</v>
      </c>
      <c r="L58" s="510">
        <v>10.5</v>
      </c>
      <c r="M58" s="511">
        <v>10.5</v>
      </c>
      <c r="N58" s="449" t="s">
        <v>231</v>
      </c>
      <c r="O58" s="77">
        <v>2500</v>
      </c>
      <c r="P58" s="493" t="s">
        <v>254</v>
      </c>
    </row>
    <row r="59" spans="1:16" ht="15.75">
      <c r="A59" s="445" t="s">
        <v>153</v>
      </c>
      <c r="B59" s="73">
        <v>5311.94</v>
      </c>
      <c r="C59" s="73">
        <v>1273.08</v>
      </c>
      <c r="D59" s="383">
        <f>C59*100/B59</f>
        <v>23.96638516248301</v>
      </c>
      <c r="E59" s="372">
        <v>4038.86</v>
      </c>
      <c r="F59" s="384">
        <f>E59*100/B59</f>
        <v>76.03361483751699</v>
      </c>
      <c r="K59" s="445" t="s">
        <v>153</v>
      </c>
      <c r="L59" s="366">
        <v>115.86</v>
      </c>
      <c r="M59" s="366">
        <v>115.86</v>
      </c>
      <c r="N59" s="109" t="s">
        <v>249</v>
      </c>
      <c r="O59" s="75">
        <v>14310.07</v>
      </c>
      <c r="P59" s="479" t="s">
        <v>687</v>
      </c>
    </row>
    <row r="60" spans="1:16" ht="44.25" customHeight="1">
      <c r="A60" s="445" t="s">
        <v>154</v>
      </c>
      <c r="B60" s="73">
        <v>19501.317</v>
      </c>
      <c r="C60" s="73">
        <v>8386.4012</v>
      </c>
      <c r="D60" s="383">
        <f>C60*100/B60</f>
        <v>43.00428119803396</v>
      </c>
      <c r="E60" s="372">
        <v>11114.916</v>
      </c>
      <c r="F60" s="384">
        <f>E60*100/B60</f>
        <v>56.9957198275378</v>
      </c>
      <c r="K60" s="445" t="s">
        <v>154</v>
      </c>
      <c r="L60" s="512">
        <v>656.47</v>
      </c>
      <c r="M60" s="512">
        <v>656.47</v>
      </c>
      <c r="N60" s="449" t="s">
        <v>231</v>
      </c>
      <c r="O60" s="74">
        <v>59977.1</v>
      </c>
      <c r="P60" s="484" t="s">
        <v>251</v>
      </c>
    </row>
    <row r="61" spans="1:16" s="142" customFormat="1" ht="31.5" customHeight="1">
      <c r="A61" s="445" t="s">
        <v>155</v>
      </c>
      <c r="B61" s="164">
        <v>5511.943</v>
      </c>
      <c r="C61" s="164">
        <v>584.025</v>
      </c>
      <c r="D61" s="383">
        <f>C61*100/B61</f>
        <v>10.595628438102498</v>
      </c>
      <c r="E61" s="373">
        <v>4927.928</v>
      </c>
      <c r="F61" s="384">
        <f>E61*100/B61</f>
        <v>89.40455298612486</v>
      </c>
      <c r="K61" s="271" t="s">
        <v>155</v>
      </c>
      <c r="L61" s="513">
        <v>617.584</v>
      </c>
      <c r="M61" s="513">
        <v>617.584</v>
      </c>
      <c r="N61" s="461" t="s">
        <v>231</v>
      </c>
      <c r="O61" s="78">
        <v>15499.61</v>
      </c>
      <c r="P61" s="494" t="s">
        <v>252</v>
      </c>
    </row>
    <row r="62" spans="1:16" s="142" customFormat="1" ht="36.75" customHeight="1" thickBot="1">
      <c r="A62" s="272" t="s">
        <v>156</v>
      </c>
      <c r="B62" s="378">
        <v>4607.26</v>
      </c>
      <c r="C62" s="378">
        <v>1165.32</v>
      </c>
      <c r="D62" s="385">
        <f t="shared" si="6"/>
        <v>25.293124329862</v>
      </c>
      <c r="E62" s="379">
        <v>3058.78</v>
      </c>
      <c r="F62" s="386">
        <f t="shared" si="7"/>
        <v>66.39043596410882</v>
      </c>
      <c r="K62" s="272" t="s">
        <v>156</v>
      </c>
      <c r="L62" s="509">
        <v>160</v>
      </c>
      <c r="M62" s="509">
        <v>160</v>
      </c>
      <c r="N62" s="462" t="s">
        <v>231</v>
      </c>
      <c r="O62" s="463">
        <v>35000</v>
      </c>
      <c r="P62" s="488" t="s">
        <v>253</v>
      </c>
    </row>
    <row r="63" spans="1:16" ht="40.5" customHeight="1">
      <c r="A63" s="144" t="s">
        <v>167</v>
      </c>
      <c r="B63" s="368">
        <f>SUM(B64:B71)</f>
        <v>462175.60000000003</v>
      </c>
      <c r="C63" s="368">
        <f>SUM(C64:C71)</f>
        <v>248357.16499999998</v>
      </c>
      <c r="D63" s="370">
        <f>C63*100/B63</f>
        <v>53.736537584415956</v>
      </c>
      <c r="E63" s="368">
        <f>SUM(E64:E71)</f>
        <v>213818.405</v>
      </c>
      <c r="F63" s="369">
        <f t="shared" si="7"/>
        <v>46.263455924544694</v>
      </c>
      <c r="K63" s="144" t="s">
        <v>167</v>
      </c>
      <c r="L63" s="594"/>
      <c r="M63" s="595"/>
      <c r="N63" s="595"/>
      <c r="O63" s="595"/>
      <c r="P63" s="596"/>
    </row>
    <row r="64" spans="1:16" ht="30.75" customHeight="1">
      <c r="A64" s="445" t="s">
        <v>157</v>
      </c>
      <c r="B64" s="389">
        <v>6116.28</v>
      </c>
      <c r="C64" s="389">
        <v>569.06</v>
      </c>
      <c r="D64" s="383">
        <f t="shared" si="6"/>
        <v>9.304021398627924</v>
      </c>
      <c r="E64" s="387">
        <v>5547.22</v>
      </c>
      <c r="F64" s="384">
        <f>E64*100/B64</f>
        <v>90.69597860137208</v>
      </c>
      <c r="K64" s="445" t="s">
        <v>157</v>
      </c>
      <c r="L64" s="143">
        <v>180</v>
      </c>
      <c r="M64" s="143">
        <v>180</v>
      </c>
      <c r="N64" s="111" t="s">
        <v>255</v>
      </c>
      <c r="O64" s="7">
        <v>11320.18</v>
      </c>
      <c r="P64" s="479" t="s">
        <v>256</v>
      </c>
    </row>
    <row r="65" spans="1:16" ht="59.25" customHeight="1">
      <c r="A65" s="445" t="s">
        <v>159</v>
      </c>
      <c r="B65" s="389">
        <v>5501.65</v>
      </c>
      <c r="C65" s="389">
        <v>111</v>
      </c>
      <c r="D65" s="383">
        <f t="shared" si="6"/>
        <v>2.017576545218253</v>
      </c>
      <c r="E65" s="387">
        <v>5390.65</v>
      </c>
      <c r="F65" s="384">
        <f t="shared" si="7"/>
        <v>97.98242345478175</v>
      </c>
      <c r="K65" s="445" t="s">
        <v>159</v>
      </c>
      <c r="L65" s="143">
        <v>149.58</v>
      </c>
      <c r="M65" s="143">
        <v>149.58</v>
      </c>
      <c r="N65" s="109" t="s">
        <v>257</v>
      </c>
      <c r="O65" s="7">
        <v>96347.74</v>
      </c>
      <c r="P65" s="483" t="s">
        <v>258</v>
      </c>
    </row>
    <row r="66" spans="1:16" ht="51">
      <c r="A66" s="445" t="s">
        <v>160</v>
      </c>
      <c r="B66" s="389">
        <v>3535.41</v>
      </c>
      <c r="C66" s="389">
        <v>403.81</v>
      </c>
      <c r="D66" s="383">
        <f t="shared" si="6"/>
        <v>11.42187186210369</v>
      </c>
      <c r="E66" s="387">
        <v>3131.6</v>
      </c>
      <c r="F66" s="384">
        <f t="shared" si="7"/>
        <v>88.57812813789631</v>
      </c>
      <c r="K66" s="445" t="s">
        <v>160</v>
      </c>
      <c r="L66" s="143">
        <v>16.26</v>
      </c>
      <c r="M66" s="143">
        <v>16.26</v>
      </c>
      <c r="N66" s="109" t="s">
        <v>259</v>
      </c>
      <c r="O66" s="7">
        <v>2923.02</v>
      </c>
      <c r="P66" s="483" t="s">
        <v>260</v>
      </c>
    </row>
    <row r="67" spans="1:16" ht="36.75" customHeight="1">
      <c r="A67" s="445" t="s">
        <v>161</v>
      </c>
      <c r="B67" s="389">
        <v>6085.3</v>
      </c>
      <c r="C67" s="389">
        <v>1166.3</v>
      </c>
      <c r="D67" s="383">
        <f t="shared" si="6"/>
        <v>19.165858708691434</v>
      </c>
      <c r="E67" s="387">
        <v>4919</v>
      </c>
      <c r="F67" s="390">
        <f>E67*100/B67</f>
        <v>80.83414129130855</v>
      </c>
      <c r="K67" s="445" t="s">
        <v>161</v>
      </c>
      <c r="L67" s="366">
        <v>160</v>
      </c>
      <c r="M67" s="366">
        <v>153</v>
      </c>
      <c r="N67" s="111" t="s">
        <v>231</v>
      </c>
      <c r="O67" s="75">
        <v>21948</v>
      </c>
      <c r="P67" s="479" t="s">
        <v>261</v>
      </c>
    </row>
    <row r="68" spans="1:16" ht="33" customHeight="1">
      <c r="A68" s="445" t="s">
        <v>162</v>
      </c>
      <c r="B68" s="389">
        <v>10076.53</v>
      </c>
      <c r="C68" s="389">
        <v>3278.465</v>
      </c>
      <c r="D68" s="383">
        <f t="shared" si="6"/>
        <v>32.53565463507775</v>
      </c>
      <c r="E68" s="387">
        <f>B68-C68</f>
        <v>6798.0650000000005</v>
      </c>
      <c r="F68" s="390">
        <f>E68*100/B68</f>
        <v>67.46434536492225</v>
      </c>
      <c r="K68" s="445" t="s">
        <v>162</v>
      </c>
      <c r="L68" s="143">
        <v>97.13</v>
      </c>
      <c r="M68" s="143">
        <v>97.13</v>
      </c>
      <c r="N68" s="109" t="s">
        <v>262</v>
      </c>
      <c r="O68" s="7">
        <v>29282</v>
      </c>
      <c r="P68" s="483" t="s">
        <v>263</v>
      </c>
    </row>
    <row r="69" spans="1:16" ht="81" customHeight="1">
      <c r="A69" s="445" t="s">
        <v>163</v>
      </c>
      <c r="B69" s="389">
        <v>16275.86</v>
      </c>
      <c r="C69" s="389">
        <v>2851.82</v>
      </c>
      <c r="D69" s="383">
        <f t="shared" si="6"/>
        <v>17.521777651073428</v>
      </c>
      <c r="E69" s="387">
        <v>13424.04</v>
      </c>
      <c r="F69" s="390">
        <f>E69*100/B69</f>
        <v>82.47822234892656</v>
      </c>
      <c r="K69" s="445" t="s">
        <v>163</v>
      </c>
      <c r="L69" s="143">
        <v>303.2</v>
      </c>
      <c r="M69" s="143">
        <v>303.2</v>
      </c>
      <c r="N69" s="109" t="s">
        <v>264</v>
      </c>
      <c r="O69" s="78">
        <v>66131.6</v>
      </c>
      <c r="P69" s="483" t="s">
        <v>265</v>
      </c>
    </row>
    <row r="70" spans="1:16" ht="44.25" customHeight="1">
      <c r="A70" s="445" t="s">
        <v>164</v>
      </c>
      <c r="B70" s="446">
        <v>385142</v>
      </c>
      <c r="C70" s="389">
        <v>239196.63</v>
      </c>
      <c r="D70" s="383">
        <f t="shared" si="6"/>
        <v>62.10608814411308</v>
      </c>
      <c r="E70" s="389">
        <v>145945.34</v>
      </c>
      <c r="F70" s="390">
        <f>E70*100/B70</f>
        <v>37.893904066552075</v>
      </c>
      <c r="K70" s="445" t="s">
        <v>164</v>
      </c>
      <c r="L70" s="337">
        <v>13417</v>
      </c>
      <c r="M70" s="337">
        <v>13417</v>
      </c>
      <c r="N70" s="337" t="s">
        <v>934</v>
      </c>
      <c r="O70" s="337">
        <v>650000</v>
      </c>
      <c r="P70" s="518" t="s">
        <v>933</v>
      </c>
    </row>
    <row r="71" spans="1:16" ht="44.25" customHeight="1" thickBot="1">
      <c r="A71" s="448" t="s">
        <v>165</v>
      </c>
      <c r="B71" s="391">
        <v>29442.57</v>
      </c>
      <c r="C71" s="391">
        <v>780.08</v>
      </c>
      <c r="D71" s="392">
        <f>C71*100/B71</f>
        <v>2.649496969863704</v>
      </c>
      <c r="E71" s="391">
        <v>28662.49</v>
      </c>
      <c r="F71" s="393">
        <f>E71*100/B71</f>
        <v>97.3505030301363</v>
      </c>
      <c r="K71" s="448" t="s">
        <v>165</v>
      </c>
      <c r="L71" s="509">
        <v>785.32</v>
      </c>
      <c r="M71" s="509">
        <v>785.32</v>
      </c>
      <c r="N71" s="267" t="s">
        <v>266</v>
      </c>
      <c r="O71" s="79">
        <v>95028.89</v>
      </c>
      <c r="P71" s="488" t="s">
        <v>267</v>
      </c>
    </row>
    <row r="72" spans="1:16" ht="16.5" thickBot="1">
      <c r="A72" s="189" t="s">
        <v>8</v>
      </c>
      <c r="B72" s="192">
        <f>SUM(B4,B12,B20,B31,B37,B44,B56,B63)</f>
        <v>1286796.9439</v>
      </c>
      <c r="C72" s="192">
        <f>SUM(C4,C12,C20,C31,C37,C44,C56,C63)</f>
        <v>451766.01109999995</v>
      </c>
      <c r="D72" s="192">
        <f>C72*100/B72</f>
        <v>35.10779328794456</v>
      </c>
      <c r="E72" s="192">
        <f>SUM(E4,E12,E20,E31,E37,E44,E56,E63)</f>
        <v>834944.814</v>
      </c>
      <c r="F72" s="546">
        <f>E72*100/B72</f>
        <v>64.88551421869755</v>
      </c>
      <c r="K72" s="189" t="s">
        <v>8</v>
      </c>
      <c r="L72" s="161">
        <f>SUM(L5,L7,L8,L11,L13,L14,L16,L18,L21:L27,L29,L32,L33,L34,L35,L36,L38,L39:L43,L45:L55,L57:L62,L64:L69,L71)+5+8.1+0.431+11.8+56.8+98.3+200+18.6+77.56+35.7+77.4</f>
        <v>16500.0325</v>
      </c>
      <c r="M72" s="161">
        <f>SUM(M5,M7,M8,M11,M13:M14,M16,M18,M21,M22,M23:M27,M29,M32:M34,M35:M36,M38:M43,M45:M55,M57:M62,M64:M66,M67:M69,M71)+5+8.1+0.431+11.8+56.8+98.3+200+18.6+77.56+35.7+77.4</f>
        <v>13104.902499999998</v>
      </c>
      <c r="N72" s="464" t="s">
        <v>111</v>
      </c>
      <c r="O72" s="190">
        <f>SUM(O5,O8,O11,O14,O16,O18,O21,O22,O23,O24,O25,O26,O27,O29,O32,O33,O34,O35,O38,O40,O41:O43,O45:O55,O57:O62,O64:O69,O71)+1035+4901+1365+17997+22406+16461.71+36319.55+10000+4958.9+3000+25000+6584.58</f>
        <v>2379545.4770000004</v>
      </c>
      <c r="P72" s="495" t="s">
        <v>111</v>
      </c>
    </row>
    <row r="75" spans="1:8" ht="15.75">
      <c r="A75" s="421"/>
      <c r="B75" s="421"/>
      <c r="C75" s="421"/>
      <c r="D75" s="123"/>
      <c r="E75" s="444"/>
      <c r="F75" s="123"/>
      <c r="G75" s="444"/>
      <c r="H75" s="421"/>
    </row>
    <row r="76" spans="1:8" ht="15.75">
      <c r="A76" s="421"/>
      <c r="B76" s="541"/>
      <c r="C76" s="541"/>
      <c r="D76" s="123"/>
      <c r="E76" s="444"/>
      <c r="F76" s="123"/>
      <c r="G76" s="444"/>
      <c r="H76" s="421"/>
    </row>
    <row r="77" spans="1:8" ht="15.75">
      <c r="A77" s="421"/>
      <c r="B77" s="542"/>
      <c r="C77" s="542"/>
      <c r="D77" s="123"/>
      <c r="E77" s="444"/>
      <c r="F77" s="123"/>
      <c r="G77" s="444"/>
      <c r="H77" s="421"/>
    </row>
    <row r="78" spans="1:8" ht="15.75">
      <c r="A78" s="421"/>
      <c r="B78" s="542"/>
      <c r="C78" s="542"/>
      <c r="D78" s="123"/>
      <c r="E78" s="444"/>
      <c r="F78" s="123"/>
      <c r="G78" s="444"/>
      <c r="H78" s="421"/>
    </row>
    <row r="79" spans="1:8" ht="15.75">
      <c r="A79" s="421"/>
      <c r="B79" s="543"/>
      <c r="C79" s="543"/>
      <c r="D79" s="123"/>
      <c r="E79" s="444"/>
      <c r="F79" s="123"/>
      <c r="G79" s="444"/>
      <c r="H79" s="421"/>
    </row>
    <row r="80" spans="1:8" ht="15.75">
      <c r="A80" s="467"/>
      <c r="B80" s="543"/>
      <c r="C80" s="543"/>
      <c r="D80" s="123"/>
      <c r="E80" s="444"/>
      <c r="F80" s="123"/>
      <c r="G80" s="444"/>
      <c r="H80" s="421"/>
    </row>
    <row r="81" spans="1:8" ht="15.75">
      <c r="A81" s="467"/>
      <c r="B81" s="542"/>
      <c r="C81" s="542"/>
      <c r="D81" s="123"/>
      <c r="E81" s="444"/>
      <c r="F81" s="123"/>
      <c r="G81" s="444"/>
      <c r="H81" s="421"/>
    </row>
    <row r="82" spans="4:6" ht="15.75">
      <c r="D82" s="544"/>
      <c r="E82" s="545"/>
      <c r="F82" s="544"/>
    </row>
  </sheetData>
  <sheetProtection/>
  <mergeCells count="19">
    <mergeCell ref="A1:F1"/>
    <mergeCell ref="B10:F10"/>
    <mergeCell ref="R29:R30"/>
    <mergeCell ref="S29:S30"/>
    <mergeCell ref="L12:P12"/>
    <mergeCell ref="B6:F6"/>
    <mergeCell ref="K1:P1"/>
    <mergeCell ref="L4:P4"/>
    <mergeCell ref="L6:P6"/>
    <mergeCell ref="L9:P9"/>
    <mergeCell ref="L10:P10"/>
    <mergeCell ref="W29:W30"/>
    <mergeCell ref="L63:P63"/>
    <mergeCell ref="L31:P31"/>
    <mergeCell ref="L44:P44"/>
    <mergeCell ref="L37:P37"/>
    <mergeCell ref="L20:P20"/>
    <mergeCell ref="L56:P56"/>
    <mergeCell ref="V29:V30"/>
  </mergeCells>
  <printOptions/>
  <pageMargins left="0.7" right="0.7" top="0.75" bottom="0.75" header="0.3" footer="0.3"/>
  <pageSetup horizontalDpi="600" verticalDpi="600" orientation="portrait" paperSize="9" r:id="rId1"/>
  <ignoredErrors>
    <ignoredError sqref="E4 D44:E44 D56 D37 D20 D12 D31 D72:E72 D3:D4 D6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J34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Q1"/>
    </sheetView>
  </sheetViews>
  <sheetFormatPr defaultColWidth="9.00390625" defaultRowHeight="15.75"/>
  <cols>
    <col min="1" max="1" width="18.25390625" style="69" customWidth="1"/>
    <col min="2" max="2" width="17.50390625" style="142" customWidth="1"/>
    <col min="3" max="3" width="18.375" style="114" customWidth="1"/>
    <col min="4" max="4" width="13.00390625" style="114" customWidth="1"/>
    <col min="5" max="14" width="9.00390625" style="105" customWidth="1"/>
    <col min="15" max="15" width="8.00390625" style="105" customWidth="1"/>
    <col min="16" max="16" width="11.25390625" style="105" customWidth="1"/>
    <col min="17" max="17" width="10.875" style="105" customWidth="1"/>
    <col min="18" max="18" width="9.00390625" style="123" customWidth="1"/>
    <col min="19" max="19" width="11.125" style="123" customWidth="1"/>
    <col min="20" max="20" width="11.25390625" style="123" customWidth="1"/>
    <col min="21" max="16384" width="9.00390625" style="123" customWidth="1"/>
  </cols>
  <sheetData>
    <row r="1" spans="1:17" ht="15.75" customHeight="1">
      <c r="A1" s="608" t="s">
        <v>70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  <c r="Q1" s="608"/>
    </row>
    <row r="2" ht="16.5" thickBot="1"/>
    <row r="3" spans="1:17" ht="78.75" customHeight="1">
      <c r="A3" s="579" t="s">
        <v>0</v>
      </c>
      <c r="B3" s="581" t="s">
        <v>529</v>
      </c>
      <c r="C3" s="581" t="s">
        <v>81</v>
      </c>
      <c r="D3" s="581"/>
      <c r="E3" s="581" t="s">
        <v>564</v>
      </c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 t="s">
        <v>85</v>
      </c>
      <c r="Q3" s="583"/>
    </row>
    <row r="4" spans="1:17" ht="72.75" customHeight="1" thickBot="1">
      <c r="A4" s="580"/>
      <c r="B4" s="582"/>
      <c r="C4" s="514" t="s">
        <v>83</v>
      </c>
      <c r="D4" s="514" t="s">
        <v>82</v>
      </c>
      <c r="E4" s="519" t="s">
        <v>71</v>
      </c>
      <c r="F4" s="519" t="s">
        <v>72</v>
      </c>
      <c r="G4" s="519" t="s">
        <v>73</v>
      </c>
      <c r="H4" s="519" t="s">
        <v>74</v>
      </c>
      <c r="I4" s="519" t="s">
        <v>75</v>
      </c>
      <c r="J4" s="519" t="s">
        <v>76</v>
      </c>
      <c r="K4" s="519" t="s">
        <v>77</v>
      </c>
      <c r="L4" s="519" t="s">
        <v>78</v>
      </c>
      <c r="M4" s="519" t="s">
        <v>79</v>
      </c>
      <c r="N4" s="519" t="s">
        <v>80</v>
      </c>
      <c r="O4" s="519" t="s">
        <v>538</v>
      </c>
      <c r="P4" s="514" t="s">
        <v>617</v>
      </c>
      <c r="Q4" s="515" t="s">
        <v>86</v>
      </c>
    </row>
    <row r="5" spans="1:36" ht="36.75" customHeight="1">
      <c r="A5" s="106" t="s">
        <v>110</v>
      </c>
      <c r="B5" s="641"/>
      <c r="C5" s="641"/>
      <c r="D5" s="641"/>
      <c r="E5" s="641"/>
      <c r="F5" s="641"/>
      <c r="G5" s="641"/>
      <c r="H5" s="641"/>
      <c r="I5" s="641"/>
      <c r="J5" s="641"/>
      <c r="K5" s="641"/>
      <c r="L5" s="641"/>
      <c r="M5" s="641"/>
      <c r="N5" s="641"/>
      <c r="O5" s="641"/>
      <c r="P5" s="641"/>
      <c r="Q5" s="642"/>
      <c r="S5" s="421"/>
      <c r="T5" s="421"/>
      <c r="U5" s="421"/>
      <c r="V5" s="421"/>
      <c r="W5" s="421"/>
      <c r="X5" s="421"/>
      <c r="Y5" s="421"/>
      <c r="Z5" s="421"/>
      <c r="AA5" s="421"/>
      <c r="AB5" s="421"/>
      <c r="AC5" s="421"/>
      <c r="AD5" s="421"/>
      <c r="AE5" s="421"/>
      <c r="AF5" s="421"/>
      <c r="AG5" s="421"/>
      <c r="AH5" s="421"/>
      <c r="AI5" s="421"/>
      <c r="AJ5" s="421"/>
    </row>
    <row r="6" spans="1:36" ht="20.25" customHeight="1">
      <c r="A6" s="640" t="s">
        <v>747</v>
      </c>
      <c r="B6" s="7" t="s">
        <v>24</v>
      </c>
      <c r="C6" s="109" t="s">
        <v>748</v>
      </c>
      <c r="D6" s="321" t="s">
        <v>749</v>
      </c>
      <c r="E6" s="322"/>
      <c r="F6" s="322"/>
      <c r="G6" s="407">
        <v>1</v>
      </c>
      <c r="H6" s="407">
        <v>1</v>
      </c>
      <c r="I6" s="407">
        <v>1</v>
      </c>
      <c r="J6" s="322"/>
      <c r="K6" s="407">
        <v>1</v>
      </c>
      <c r="L6" s="407">
        <v>1</v>
      </c>
      <c r="M6" s="407">
        <v>1</v>
      </c>
      <c r="N6" s="322"/>
      <c r="O6" s="322"/>
      <c r="P6" s="103">
        <v>1</v>
      </c>
      <c r="Q6" s="414">
        <v>1</v>
      </c>
      <c r="S6" s="317"/>
      <c r="T6" s="317"/>
      <c r="U6" s="317"/>
      <c r="V6" s="318"/>
      <c r="W6" s="422"/>
      <c r="X6" s="422"/>
      <c r="Y6" s="422"/>
      <c r="Z6" s="422"/>
      <c r="AA6" s="422"/>
      <c r="AB6" s="422"/>
      <c r="AC6" s="422"/>
      <c r="AD6" s="422"/>
      <c r="AE6" s="422"/>
      <c r="AF6" s="422"/>
      <c r="AG6" s="422"/>
      <c r="AH6" s="317"/>
      <c r="AI6" s="423"/>
      <c r="AJ6" s="421"/>
    </row>
    <row r="7" spans="1:36" ht="20.25" customHeight="1">
      <c r="A7" s="640"/>
      <c r="B7" s="7" t="s">
        <v>24</v>
      </c>
      <c r="C7" s="109" t="s">
        <v>750</v>
      </c>
      <c r="D7" s="321" t="s">
        <v>749</v>
      </c>
      <c r="E7" s="322"/>
      <c r="F7" s="407">
        <v>1</v>
      </c>
      <c r="G7" s="407">
        <v>1</v>
      </c>
      <c r="H7" s="407">
        <v>1</v>
      </c>
      <c r="I7" s="407">
        <v>1</v>
      </c>
      <c r="J7" s="407">
        <v>1</v>
      </c>
      <c r="K7" s="407">
        <v>1</v>
      </c>
      <c r="L7" s="407">
        <v>1</v>
      </c>
      <c r="M7" s="407">
        <v>1</v>
      </c>
      <c r="N7" s="322"/>
      <c r="O7" s="322"/>
      <c r="P7" s="103">
        <v>1</v>
      </c>
      <c r="Q7" s="414">
        <v>1</v>
      </c>
      <c r="S7" s="317"/>
      <c r="T7" s="317"/>
      <c r="U7" s="317"/>
      <c r="V7" s="318"/>
      <c r="W7" s="422"/>
      <c r="X7" s="422"/>
      <c r="Y7" s="422"/>
      <c r="Z7" s="422"/>
      <c r="AA7" s="422"/>
      <c r="AB7" s="422"/>
      <c r="AC7" s="422"/>
      <c r="AD7" s="422"/>
      <c r="AE7" s="422"/>
      <c r="AF7" s="422"/>
      <c r="AG7" s="422"/>
      <c r="AH7" s="317"/>
      <c r="AI7" s="423"/>
      <c r="AJ7" s="421"/>
    </row>
    <row r="8" spans="1:36" ht="20.25" customHeight="1">
      <c r="A8" s="640"/>
      <c r="B8" s="7" t="s">
        <v>25</v>
      </c>
      <c r="C8" s="109" t="s">
        <v>751</v>
      </c>
      <c r="D8" s="321" t="s">
        <v>749</v>
      </c>
      <c r="E8" s="322"/>
      <c r="F8" s="322"/>
      <c r="G8" s="322"/>
      <c r="H8" s="407">
        <v>1</v>
      </c>
      <c r="I8" s="407">
        <v>1</v>
      </c>
      <c r="J8" s="322"/>
      <c r="K8" s="322"/>
      <c r="L8" s="322"/>
      <c r="M8" s="322"/>
      <c r="N8" s="322"/>
      <c r="O8" s="322"/>
      <c r="P8" s="109"/>
      <c r="Q8" s="335"/>
      <c r="S8" s="317"/>
      <c r="T8" s="317"/>
      <c r="U8" s="317"/>
      <c r="V8" s="318"/>
      <c r="W8" s="422"/>
      <c r="X8" s="422"/>
      <c r="Y8" s="422"/>
      <c r="Z8" s="422"/>
      <c r="AA8" s="422"/>
      <c r="AB8" s="422"/>
      <c r="AC8" s="422"/>
      <c r="AD8" s="422"/>
      <c r="AE8" s="422"/>
      <c r="AF8" s="422"/>
      <c r="AG8" s="422"/>
      <c r="AH8" s="317"/>
      <c r="AI8" s="423"/>
      <c r="AJ8" s="421"/>
    </row>
    <row r="9" spans="1:36" ht="20.25" customHeight="1">
      <c r="A9" s="108" t="s">
        <v>109</v>
      </c>
      <c r="B9" s="619" t="s">
        <v>223</v>
      </c>
      <c r="C9" s="620"/>
      <c r="D9" s="620"/>
      <c r="E9" s="620"/>
      <c r="F9" s="620"/>
      <c r="G9" s="620"/>
      <c r="H9" s="620"/>
      <c r="I9" s="620"/>
      <c r="J9" s="620"/>
      <c r="K9" s="620"/>
      <c r="L9" s="620"/>
      <c r="M9" s="620"/>
      <c r="N9" s="620"/>
      <c r="O9" s="620"/>
      <c r="P9" s="620"/>
      <c r="Q9" s="621"/>
      <c r="S9" s="317"/>
      <c r="T9" s="317"/>
      <c r="U9" s="317"/>
      <c r="V9" s="318"/>
      <c r="W9" s="422"/>
      <c r="X9" s="422"/>
      <c r="Y9" s="422"/>
      <c r="Z9" s="422"/>
      <c r="AA9" s="422"/>
      <c r="AB9" s="422"/>
      <c r="AC9" s="422"/>
      <c r="AD9" s="422"/>
      <c r="AE9" s="422"/>
      <c r="AF9" s="422"/>
      <c r="AG9" s="422"/>
      <c r="AH9" s="317"/>
      <c r="AI9" s="423"/>
      <c r="AJ9" s="421"/>
    </row>
    <row r="10" spans="1:36" ht="20.25" customHeight="1">
      <c r="A10" s="640" t="s">
        <v>92</v>
      </c>
      <c r="B10" s="7" t="s">
        <v>24</v>
      </c>
      <c r="C10" s="109" t="s">
        <v>752</v>
      </c>
      <c r="D10" s="321" t="s">
        <v>749</v>
      </c>
      <c r="E10" s="322"/>
      <c r="F10" s="407">
        <v>1</v>
      </c>
      <c r="G10" s="407">
        <v>1</v>
      </c>
      <c r="H10" s="407">
        <v>1</v>
      </c>
      <c r="I10" s="407">
        <v>1</v>
      </c>
      <c r="J10" s="407">
        <v>1</v>
      </c>
      <c r="K10" s="407">
        <v>1</v>
      </c>
      <c r="L10" s="407">
        <v>1</v>
      </c>
      <c r="M10" s="407">
        <v>1</v>
      </c>
      <c r="N10" s="322"/>
      <c r="O10" s="322"/>
      <c r="P10" s="103">
        <v>1</v>
      </c>
      <c r="Q10" s="414">
        <v>1</v>
      </c>
      <c r="S10" s="317"/>
      <c r="T10" s="317"/>
      <c r="U10" s="317"/>
      <c r="V10" s="318"/>
      <c r="W10" s="422"/>
      <c r="X10" s="422"/>
      <c r="Y10" s="422"/>
      <c r="Z10" s="422"/>
      <c r="AA10" s="422"/>
      <c r="AB10" s="422"/>
      <c r="AC10" s="422"/>
      <c r="AD10" s="422"/>
      <c r="AE10" s="422"/>
      <c r="AF10" s="422"/>
      <c r="AG10" s="422"/>
      <c r="AH10" s="317"/>
      <c r="AI10" s="423"/>
      <c r="AJ10" s="421"/>
    </row>
    <row r="11" spans="1:36" ht="20.25" customHeight="1">
      <c r="A11" s="640"/>
      <c r="B11" s="7" t="s">
        <v>24</v>
      </c>
      <c r="C11" s="109" t="s">
        <v>753</v>
      </c>
      <c r="D11" s="321" t="s">
        <v>749</v>
      </c>
      <c r="E11" s="322"/>
      <c r="F11" s="407">
        <v>1</v>
      </c>
      <c r="G11" s="407">
        <v>1</v>
      </c>
      <c r="H11" s="407">
        <v>1</v>
      </c>
      <c r="I11" s="407">
        <v>1</v>
      </c>
      <c r="J11" s="407">
        <v>1</v>
      </c>
      <c r="K11" s="407">
        <v>1</v>
      </c>
      <c r="L11" s="407">
        <v>1</v>
      </c>
      <c r="M11" s="407">
        <v>1</v>
      </c>
      <c r="N11" s="322"/>
      <c r="O11" s="322"/>
      <c r="P11" s="103">
        <v>1</v>
      </c>
      <c r="Q11" s="414">
        <v>1</v>
      </c>
      <c r="S11" s="317"/>
      <c r="T11" s="317"/>
      <c r="U11" s="317"/>
      <c r="V11" s="318"/>
      <c r="W11" s="422"/>
      <c r="X11" s="422"/>
      <c r="Y11" s="422"/>
      <c r="Z11" s="422"/>
      <c r="AA11" s="422"/>
      <c r="AB11" s="422"/>
      <c r="AC11" s="422"/>
      <c r="AD11" s="422"/>
      <c r="AE11" s="422"/>
      <c r="AF11" s="422"/>
      <c r="AG11" s="422"/>
      <c r="AH11" s="317"/>
      <c r="AI11" s="423"/>
      <c r="AJ11" s="421"/>
    </row>
    <row r="12" spans="1:36" ht="20.25" customHeight="1">
      <c r="A12" s="640"/>
      <c r="B12" s="7" t="s">
        <v>24</v>
      </c>
      <c r="C12" s="109" t="s">
        <v>932</v>
      </c>
      <c r="D12" s="321" t="s">
        <v>749</v>
      </c>
      <c r="E12" s="322"/>
      <c r="F12" s="322"/>
      <c r="G12" s="407">
        <v>1</v>
      </c>
      <c r="H12" s="322"/>
      <c r="I12" s="322"/>
      <c r="J12" s="322"/>
      <c r="K12" s="407">
        <v>1</v>
      </c>
      <c r="L12" s="407">
        <v>1</v>
      </c>
      <c r="M12" s="407">
        <v>1</v>
      </c>
      <c r="N12" s="322"/>
      <c r="O12" s="322"/>
      <c r="P12" s="103">
        <v>1</v>
      </c>
      <c r="Q12" s="414">
        <v>1</v>
      </c>
      <c r="S12" s="317"/>
      <c r="T12" s="317"/>
      <c r="U12" s="317"/>
      <c r="V12" s="318"/>
      <c r="W12" s="422"/>
      <c r="X12" s="422"/>
      <c r="Y12" s="422"/>
      <c r="Z12" s="422"/>
      <c r="AA12" s="422"/>
      <c r="AB12" s="422"/>
      <c r="AC12" s="422"/>
      <c r="AD12" s="422"/>
      <c r="AE12" s="422"/>
      <c r="AF12" s="422"/>
      <c r="AG12" s="422"/>
      <c r="AH12" s="317"/>
      <c r="AI12" s="423"/>
      <c r="AJ12" s="421"/>
    </row>
    <row r="13" spans="1:36" ht="20.25" customHeight="1">
      <c r="A13" s="640"/>
      <c r="B13" s="7" t="s">
        <v>24</v>
      </c>
      <c r="C13" s="109" t="s">
        <v>754</v>
      </c>
      <c r="D13" s="321" t="s">
        <v>749</v>
      </c>
      <c r="E13" s="322"/>
      <c r="F13" s="322"/>
      <c r="G13" s="407">
        <v>1</v>
      </c>
      <c r="H13" s="322"/>
      <c r="I13" s="322"/>
      <c r="J13" s="322"/>
      <c r="K13" s="407">
        <v>1</v>
      </c>
      <c r="L13" s="407">
        <v>1</v>
      </c>
      <c r="M13" s="407">
        <v>1</v>
      </c>
      <c r="N13" s="322"/>
      <c r="O13" s="322"/>
      <c r="P13" s="103">
        <v>1</v>
      </c>
      <c r="Q13" s="414">
        <v>1</v>
      </c>
      <c r="S13" s="317"/>
      <c r="T13" s="317"/>
      <c r="U13" s="317"/>
      <c r="V13" s="318"/>
      <c r="W13" s="422"/>
      <c r="X13" s="422"/>
      <c r="Y13" s="422"/>
      <c r="Z13" s="422"/>
      <c r="AA13" s="422"/>
      <c r="AB13" s="422"/>
      <c r="AC13" s="422"/>
      <c r="AD13" s="422"/>
      <c r="AE13" s="422"/>
      <c r="AF13" s="422"/>
      <c r="AG13" s="422"/>
      <c r="AH13" s="317"/>
      <c r="AI13" s="423"/>
      <c r="AJ13" s="421"/>
    </row>
    <row r="14" spans="1:36" ht="20.25" customHeight="1">
      <c r="A14" s="640"/>
      <c r="B14" s="7" t="s">
        <v>24</v>
      </c>
      <c r="C14" s="109" t="s">
        <v>755</v>
      </c>
      <c r="D14" s="321" t="s">
        <v>749</v>
      </c>
      <c r="E14" s="322"/>
      <c r="F14" s="322"/>
      <c r="G14" s="407">
        <v>1</v>
      </c>
      <c r="H14" s="322"/>
      <c r="I14" s="322"/>
      <c r="J14" s="322"/>
      <c r="K14" s="407">
        <v>1</v>
      </c>
      <c r="L14" s="407">
        <v>1</v>
      </c>
      <c r="M14" s="407">
        <v>1</v>
      </c>
      <c r="N14" s="322"/>
      <c r="O14" s="322"/>
      <c r="P14" s="103">
        <v>1</v>
      </c>
      <c r="Q14" s="414">
        <v>1</v>
      </c>
      <c r="S14" s="317"/>
      <c r="T14" s="317"/>
      <c r="U14" s="317"/>
      <c r="V14" s="318"/>
      <c r="W14" s="422"/>
      <c r="X14" s="422"/>
      <c r="Y14" s="422"/>
      <c r="Z14" s="422"/>
      <c r="AA14" s="422"/>
      <c r="AB14" s="422"/>
      <c r="AC14" s="422"/>
      <c r="AD14" s="422"/>
      <c r="AE14" s="422"/>
      <c r="AF14" s="422"/>
      <c r="AG14" s="422"/>
      <c r="AH14" s="317"/>
      <c r="AI14" s="423"/>
      <c r="AJ14" s="421"/>
    </row>
    <row r="15" spans="1:36" ht="20.25" customHeight="1">
      <c r="A15" s="640"/>
      <c r="B15" s="7" t="s">
        <v>24</v>
      </c>
      <c r="C15" s="109" t="s">
        <v>756</v>
      </c>
      <c r="D15" s="321" t="s">
        <v>749</v>
      </c>
      <c r="E15" s="322"/>
      <c r="F15" s="322"/>
      <c r="G15" s="407">
        <v>1</v>
      </c>
      <c r="H15" s="322"/>
      <c r="I15" s="322"/>
      <c r="J15" s="322"/>
      <c r="K15" s="407">
        <v>1</v>
      </c>
      <c r="L15" s="407">
        <v>1</v>
      </c>
      <c r="M15" s="407">
        <v>1</v>
      </c>
      <c r="N15" s="322"/>
      <c r="O15" s="322"/>
      <c r="P15" s="103">
        <v>1</v>
      </c>
      <c r="Q15" s="414">
        <v>1</v>
      </c>
      <c r="S15" s="317"/>
      <c r="T15" s="317"/>
      <c r="U15" s="317"/>
      <c r="V15" s="318"/>
      <c r="W15" s="422"/>
      <c r="X15" s="422"/>
      <c r="Y15" s="422"/>
      <c r="Z15" s="422"/>
      <c r="AA15" s="422"/>
      <c r="AB15" s="422"/>
      <c r="AC15" s="422"/>
      <c r="AD15" s="422"/>
      <c r="AE15" s="422"/>
      <c r="AF15" s="422"/>
      <c r="AG15" s="422"/>
      <c r="AH15" s="317"/>
      <c r="AI15" s="423"/>
      <c r="AJ15" s="421"/>
    </row>
    <row r="16" spans="1:36" ht="20.25" customHeight="1">
      <c r="A16" s="640"/>
      <c r="B16" s="7" t="s">
        <v>24</v>
      </c>
      <c r="C16" s="109" t="s">
        <v>757</v>
      </c>
      <c r="D16" s="321" t="s">
        <v>749</v>
      </c>
      <c r="E16" s="322"/>
      <c r="F16" s="322"/>
      <c r="G16" s="407">
        <v>1</v>
      </c>
      <c r="H16" s="322"/>
      <c r="I16" s="322"/>
      <c r="J16" s="322"/>
      <c r="K16" s="407">
        <v>1</v>
      </c>
      <c r="L16" s="407">
        <v>1</v>
      </c>
      <c r="M16" s="407">
        <v>1</v>
      </c>
      <c r="N16" s="322"/>
      <c r="O16" s="322"/>
      <c r="P16" s="103">
        <v>1</v>
      </c>
      <c r="Q16" s="414">
        <v>1</v>
      </c>
      <c r="S16" s="317"/>
      <c r="T16" s="317"/>
      <c r="U16" s="317"/>
      <c r="V16" s="318"/>
      <c r="W16" s="422"/>
      <c r="X16" s="422"/>
      <c r="Y16" s="422"/>
      <c r="Z16" s="422"/>
      <c r="AA16" s="422"/>
      <c r="AB16" s="422"/>
      <c r="AC16" s="422"/>
      <c r="AD16" s="422"/>
      <c r="AE16" s="422"/>
      <c r="AF16" s="422"/>
      <c r="AG16" s="422"/>
      <c r="AH16" s="317"/>
      <c r="AI16" s="423"/>
      <c r="AJ16" s="421"/>
    </row>
    <row r="17" spans="1:36" ht="20.25" customHeight="1">
      <c r="A17" s="640"/>
      <c r="B17" s="7" t="s">
        <v>24</v>
      </c>
      <c r="C17" s="109" t="s">
        <v>754</v>
      </c>
      <c r="D17" s="321" t="s">
        <v>749</v>
      </c>
      <c r="E17" s="322"/>
      <c r="F17" s="322"/>
      <c r="G17" s="407">
        <v>1</v>
      </c>
      <c r="H17" s="322"/>
      <c r="I17" s="322"/>
      <c r="J17" s="322"/>
      <c r="K17" s="407">
        <v>1</v>
      </c>
      <c r="L17" s="407">
        <v>1</v>
      </c>
      <c r="M17" s="407">
        <v>1</v>
      </c>
      <c r="N17" s="322"/>
      <c r="O17" s="322"/>
      <c r="P17" s="103">
        <v>1</v>
      </c>
      <c r="Q17" s="414">
        <v>1</v>
      </c>
      <c r="S17" s="317"/>
      <c r="T17" s="317"/>
      <c r="U17" s="317"/>
      <c r="V17" s="318"/>
      <c r="W17" s="422"/>
      <c r="X17" s="422"/>
      <c r="Y17" s="422"/>
      <c r="Z17" s="422"/>
      <c r="AA17" s="422"/>
      <c r="AB17" s="422"/>
      <c r="AC17" s="422"/>
      <c r="AD17" s="422"/>
      <c r="AE17" s="422"/>
      <c r="AF17" s="422"/>
      <c r="AG17" s="422"/>
      <c r="AH17" s="317"/>
      <c r="AI17" s="423"/>
      <c r="AJ17" s="421"/>
    </row>
    <row r="18" spans="1:36" ht="20.25" customHeight="1">
      <c r="A18" s="640"/>
      <c r="B18" s="7" t="s">
        <v>24</v>
      </c>
      <c r="C18" s="109" t="s">
        <v>758</v>
      </c>
      <c r="D18" s="321" t="s">
        <v>749</v>
      </c>
      <c r="E18" s="322"/>
      <c r="F18" s="322"/>
      <c r="G18" s="407">
        <v>1</v>
      </c>
      <c r="H18" s="322"/>
      <c r="I18" s="322"/>
      <c r="J18" s="322"/>
      <c r="K18" s="407">
        <v>1</v>
      </c>
      <c r="L18" s="407">
        <v>1</v>
      </c>
      <c r="M18" s="407">
        <v>1</v>
      </c>
      <c r="N18" s="322"/>
      <c r="O18" s="322"/>
      <c r="P18" s="103">
        <v>1</v>
      </c>
      <c r="Q18" s="414">
        <v>1</v>
      </c>
      <c r="S18" s="317"/>
      <c r="T18" s="317"/>
      <c r="U18" s="317"/>
      <c r="V18" s="318"/>
      <c r="W18" s="422"/>
      <c r="X18" s="422"/>
      <c r="Y18" s="422"/>
      <c r="Z18" s="422"/>
      <c r="AA18" s="422"/>
      <c r="AB18" s="422"/>
      <c r="AC18" s="422"/>
      <c r="AD18" s="422"/>
      <c r="AE18" s="422"/>
      <c r="AF18" s="422"/>
      <c r="AG18" s="422"/>
      <c r="AH18" s="317"/>
      <c r="AI18" s="423"/>
      <c r="AJ18" s="421"/>
    </row>
    <row r="19" spans="1:36" ht="20.25" customHeight="1">
      <c r="A19" s="640"/>
      <c r="B19" s="7" t="s">
        <v>24</v>
      </c>
      <c r="C19" s="109" t="s">
        <v>759</v>
      </c>
      <c r="D19" s="321" t="s">
        <v>749</v>
      </c>
      <c r="E19" s="322"/>
      <c r="F19" s="322"/>
      <c r="G19" s="407">
        <v>1</v>
      </c>
      <c r="H19" s="322"/>
      <c r="I19" s="322"/>
      <c r="J19" s="322"/>
      <c r="K19" s="407">
        <v>1</v>
      </c>
      <c r="L19" s="407">
        <v>1</v>
      </c>
      <c r="M19" s="407">
        <v>1</v>
      </c>
      <c r="N19" s="322"/>
      <c r="O19" s="322"/>
      <c r="P19" s="103">
        <v>1</v>
      </c>
      <c r="Q19" s="414">
        <v>1</v>
      </c>
      <c r="S19" s="317"/>
      <c r="T19" s="317"/>
      <c r="U19" s="317"/>
      <c r="V19" s="318"/>
      <c r="W19" s="422"/>
      <c r="X19" s="422"/>
      <c r="Y19" s="422"/>
      <c r="Z19" s="422"/>
      <c r="AA19" s="422"/>
      <c r="AB19" s="422"/>
      <c r="AC19" s="422"/>
      <c r="AD19" s="422"/>
      <c r="AE19" s="422"/>
      <c r="AF19" s="422"/>
      <c r="AG19" s="422"/>
      <c r="AH19" s="317"/>
      <c r="AI19" s="423"/>
      <c r="AJ19" s="421"/>
    </row>
    <row r="20" spans="1:36" ht="20.25" customHeight="1">
      <c r="A20" s="640"/>
      <c r="B20" s="7" t="s">
        <v>24</v>
      </c>
      <c r="C20" s="109" t="s">
        <v>760</v>
      </c>
      <c r="D20" s="321" t="s">
        <v>749</v>
      </c>
      <c r="E20" s="322"/>
      <c r="F20" s="322"/>
      <c r="G20" s="407">
        <v>1</v>
      </c>
      <c r="H20" s="322"/>
      <c r="I20" s="322"/>
      <c r="J20" s="322"/>
      <c r="K20" s="407">
        <v>1</v>
      </c>
      <c r="L20" s="407">
        <v>1</v>
      </c>
      <c r="M20" s="407">
        <v>1</v>
      </c>
      <c r="N20" s="322"/>
      <c r="O20" s="322"/>
      <c r="P20" s="103">
        <v>1</v>
      </c>
      <c r="Q20" s="414">
        <v>1</v>
      </c>
      <c r="S20" s="317"/>
      <c r="T20" s="317"/>
      <c r="U20" s="317"/>
      <c r="V20" s="318"/>
      <c r="W20" s="422"/>
      <c r="X20" s="422"/>
      <c r="Y20" s="422"/>
      <c r="Z20" s="422"/>
      <c r="AA20" s="422"/>
      <c r="AB20" s="422"/>
      <c r="AC20" s="422"/>
      <c r="AD20" s="422"/>
      <c r="AE20" s="422"/>
      <c r="AF20" s="422"/>
      <c r="AG20" s="422"/>
      <c r="AH20" s="317"/>
      <c r="AI20" s="423"/>
      <c r="AJ20" s="421"/>
    </row>
    <row r="21" spans="1:36" ht="20.25" customHeight="1">
      <c r="A21" s="640"/>
      <c r="B21" s="7" t="s">
        <v>24</v>
      </c>
      <c r="C21" s="109" t="s">
        <v>761</v>
      </c>
      <c r="D21" s="321" t="s">
        <v>749</v>
      </c>
      <c r="E21" s="322"/>
      <c r="F21" s="322"/>
      <c r="G21" s="407">
        <v>1</v>
      </c>
      <c r="H21" s="322"/>
      <c r="I21" s="322"/>
      <c r="J21" s="322"/>
      <c r="K21" s="407">
        <v>1</v>
      </c>
      <c r="L21" s="407">
        <v>1</v>
      </c>
      <c r="M21" s="407">
        <v>1</v>
      </c>
      <c r="N21" s="322"/>
      <c r="O21" s="322"/>
      <c r="P21" s="103">
        <v>1</v>
      </c>
      <c r="Q21" s="414">
        <v>1</v>
      </c>
      <c r="S21" s="317"/>
      <c r="T21" s="317"/>
      <c r="U21" s="317"/>
      <c r="V21" s="318"/>
      <c r="W21" s="422"/>
      <c r="X21" s="422"/>
      <c r="Y21" s="422"/>
      <c r="Z21" s="422"/>
      <c r="AA21" s="422"/>
      <c r="AB21" s="422"/>
      <c r="AC21" s="422"/>
      <c r="AD21" s="422"/>
      <c r="AE21" s="422"/>
      <c r="AF21" s="422"/>
      <c r="AG21" s="422"/>
      <c r="AH21" s="317"/>
      <c r="AI21" s="423"/>
      <c r="AJ21" s="421"/>
    </row>
    <row r="22" spans="1:36" ht="23.25" customHeight="1">
      <c r="A22" s="640"/>
      <c r="B22" s="7" t="s">
        <v>24</v>
      </c>
      <c r="C22" s="109" t="s">
        <v>762</v>
      </c>
      <c r="D22" s="321" t="s">
        <v>749</v>
      </c>
      <c r="E22" s="322"/>
      <c r="F22" s="322"/>
      <c r="G22" s="407">
        <v>1</v>
      </c>
      <c r="H22" s="322"/>
      <c r="I22" s="322"/>
      <c r="J22" s="322"/>
      <c r="K22" s="407">
        <v>1</v>
      </c>
      <c r="L22" s="407">
        <v>1</v>
      </c>
      <c r="M22" s="407">
        <v>1</v>
      </c>
      <c r="N22" s="322"/>
      <c r="O22" s="322"/>
      <c r="P22" s="103">
        <v>1</v>
      </c>
      <c r="Q22" s="414">
        <v>1</v>
      </c>
      <c r="S22" s="317"/>
      <c r="T22" s="317"/>
      <c r="U22" s="317"/>
      <c r="V22" s="318"/>
      <c r="W22" s="422"/>
      <c r="X22" s="422"/>
      <c r="Y22" s="422"/>
      <c r="Z22" s="422"/>
      <c r="AA22" s="422"/>
      <c r="AB22" s="422"/>
      <c r="AC22" s="422"/>
      <c r="AD22" s="422"/>
      <c r="AE22" s="422"/>
      <c r="AF22" s="422"/>
      <c r="AG22" s="422"/>
      <c r="AH22" s="317"/>
      <c r="AI22" s="423"/>
      <c r="AJ22" s="421"/>
    </row>
    <row r="23" spans="1:36" ht="23.25" customHeight="1">
      <c r="A23" s="640" t="s">
        <v>930</v>
      </c>
      <c r="B23" s="7" t="s">
        <v>24</v>
      </c>
      <c r="C23" s="109" t="s">
        <v>763</v>
      </c>
      <c r="D23" s="321" t="s">
        <v>749</v>
      </c>
      <c r="E23" s="322"/>
      <c r="F23" s="407">
        <v>1</v>
      </c>
      <c r="G23" s="407">
        <v>1</v>
      </c>
      <c r="H23" s="407">
        <v>1</v>
      </c>
      <c r="I23" s="407">
        <v>1</v>
      </c>
      <c r="J23" s="407">
        <v>1</v>
      </c>
      <c r="K23" s="407">
        <v>1</v>
      </c>
      <c r="L23" s="407">
        <v>1</v>
      </c>
      <c r="M23" s="407">
        <v>1</v>
      </c>
      <c r="N23" s="407">
        <v>1</v>
      </c>
      <c r="O23" s="322"/>
      <c r="P23" s="103">
        <v>1</v>
      </c>
      <c r="Q23" s="414">
        <v>1</v>
      </c>
      <c r="S23" s="317"/>
      <c r="T23" s="317"/>
      <c r="U23" s="317"/>
      <c r="V23" s="318"/>
      <c r="W23" s="422"/>
      <c r="X23" s="422"/>
      <c r="Y23" s="422"/>
      <c r="Z23" s="422"/>
      <c r="AA23" s="422"/>
      <c r="AB23" s="422"/>
      <c r="AC23" s="422"/>
      <c r="AD23" s="422"/>
      <c r="AE23" s="422"/>
      <c r="AF23" s="422"/>
      <c r="AG23" s="422"/>
      <c r="AH23" s="317"/>
      <c r="AI23" s="423"/>
      <c r="AJ23" s="421"/>
    </row>
    <row r="24" spans="1:36" ht="26.25" customHeight="1">
      <c r="A24" s="640"/>
      <c r="B24" s="7" t="s">
        <v>24</v>
      </c>
      <c r="C24" s="109" t="s">
        <v>764</v>
      </c>
      <c r="D24" s="321" t="s">
        <v>749</v>
      </c>
      <c r="E24" s="322"/>
      <c r="F24" s="407">
        <v>1</v>
      </c>
      <c r="G24" s="407">
        <v>1</v>
      </c>
      <c r="H24" s="407">
        <v>1</v>
      </c>
      <c r="I24" s="407">
        <v>1</v>
      </c>
      <c r="J24" s="407">
        <v>1</v>
      </c>
      <c r="K24" s="407">
        <v>1</v>
      </c>
      <c r="L24" s="407">
        <v>1</v>
      </c>
      <c r="M24" s="407">
        <v>1</v>
      </c>
      <c r="N24" s="407">
        <v>1</v>
      </c>
      <c r="O24" s="322"/>
      <c r="P24" s="103">
        <v>1</v>
      </c>
      <c r="Q24" s="414">
        <v>1</v>
      </c>
      <c r="S24" s="317"/>
      <c r="T24" s="317"/>
      <c r="U24" s="317"/>
      <c r="V24" s="318"/>
      <c r="W24" s="422"/>
      <c r="X24" s="422"/>
      <c r="Y24" s="422"/>
      <c r="Z24" s="422"/>
      <c r="AA24" s="422"/>
      <c r="AB24" s="422"/>
      <c r="AC24" s="422"/>
      <c r="AD24" s="422"/>
      <c r="AE24" s="422"/>
      <c r="AF24" s="422"/>
      <c r="AG24" s="422"/>
      <c r="AH24" s="317"/>
      <c r="AI24" s="423"/>
      <c r="AJ24" s="421"/>
    </row>
    <row r="25" spans="1:36" ht="24" customHeight="1">
      <c r="A25" s="108" t="s">
        <v>107</v>
      </c>
      <c r="B25" s="619" t="s">
        <v>223</v>
      </c>
      <c r="C25" s="620"/>
      <c r="D25" s="620"/>
      <c r="E25" s="620"/>
      <c r="F25" s="620"/>
      <c r="G25" s="620"/>
      <c r="H25" s="620"/>
      <c r="I25" s="620"/>
      <c r="J25" s="620"/>
      <c r="K25" s="620"/>
      <c r="L25" s="620"/>
      <c r="M25" s="620"/>
      <c r="N25" s="620"/>
      <c r="O25" s="620"/>
      <c r="P25" s="620"/>
      <c r="Q25" s="621"/>
      <c r="S25" s="317"/>
      <c r="T25" s="317"/>
      <c r="U25" s="317"/>
      <c r="V25" s="318"/>
      <c r="W25" s="422"/>
      <c r="X25" s="422"/>
      <c r="Y25" s="422"/>
      <c r="Z25" s="422"/>
      <c r="AA25" s="422"/>
      <c r="AB25" s="422"/>
      <c r="AC25" s="422"/>
      <c r="AD25" s="422"/>
      <c r="AE25" s="422"/>
      <c r="AF25" s="422"/>
      <c r="AG25" s="422"/>
      <c r="AH25" s="317"/>
      <c r="AI25" s="423"/>
      <c r="AJ25" s="421"/>
    </row>
    <row r="26" spans="1:36" ht="23.25" customHeight="1">
      <c r="A26" s="640" t="s">
        <v>104</v>
      </c>
      <c r="B26" s="7" t="s">
        <v>24</v>
      </c>
      <c r="C26" s="109" t="s">
        <v>765</v>
      </c>
      <c r="D26" s="321" t="s">
        <v>749</v>
      </c>
      <c r="E26" s="322"/>
      <c r="F26" s="407">
        <v>1</v>
      </c>
      <c r="G26" s="407">
        <v>1</v>
      </c>
      <c r="H26" s="407">
        <v>1</v>
      </c>
      <c r="I26" s="407">
        <v>1</v>
      </c>
      <c r="J26" s="407">
        <v>1</v>
      </c>
      <c r="K26" s="407">
        <v>1</v>
      </c>
      <c r="L26" s="407">
        <v>1</v>
      </c>
      <c r="M26" s="407">
        <v>1</v>
      </c>
      <c r="N26" s="407">
        <v>1</v>
      </c>
      <c r="O26" s="322"/>
      <c r="P26" s="103">
        <v>1</v>
      </c>
      <c r="Q26" s="414">
        <v>1</v>
      </c>
      <c r="S26" s="317"/>
      <c r="T26" s="317"/>
      <c r="U26" s="317"/>
      <c r="V26" s="318"/>
      <c r="W26" s="422"/>
      <c r="X26" s="422"/>
      <c r="Y26" s="422"/>
      <c r="Z26" s="422"/>
      <c r="AA26" s="422"/>
      <c r="AB26" s="422"/>
      <c r="AC26" s="422"/>
      <c r="AD26" s="422"/>
      <c r="AE26" s="422"/>
      <c r="AF26" s="422"/>
      <c r="AG26" s="422"/>
      <c r="AH26" s="317"/>
      <c r="AI26" s="423"/>
      <c r="AJ26" s="421"/>
    </row>
    <row r="27" spans="1:36" ht="24.75" customHeight="1">
      <c r="A27" s="640"/>
      <c r="B27" s="7" t="s">
        <v>24</v>
      </c>
      <c r="C27" s="109" t="s">
        <v>766</v>
      </c>
      <c r="D27" s="321" t="s">
        <v>749</v>
      </c>
      <c r="E27" s="322"/>
      <c r="F27" s="407">
        <v>1</v>
      </c>
      <c r="G27" s="407">
        <v>1</v>
      </c>
      <c r="H27" s="407">
        <v>1</v>
      </c>
      <c r="I27" s="407">
        <v>1</v>
      </c>
      <c r="J27" s="407">
        <v>1</v>
      </c>
      <c r="K27" s="407">
        <v>1</v>
      </c>
      <c r="L27" s="407">
        <v>1</v>
      </c>
      <c r="M27" s="407">
        <v>1</v>
      </c>
      <c r="N27" s="407">
        <v>1</v>
      </c>
      <c r="O27" s="322"/>
      <c r="P27" s="103">
        <v>1</v>
      </c>
      <c r="Q27" s="414">
        <v>1</v>
      </c>
      <c r="S27" s="317"/>
      <c r="T27" s="317"/>
      <c r="U27" s="317"/>
      <c r="V27" s="318"/>
      <c r="W27" s="422"/>
      <c r="X27" s="422"/>
      <c r="Y27" s="422"/>
      <c r="Z27" s="422"/>
      <c r="AA27" s="422"/>
      <c r="AB27" s="422"/>
      <c r="AC27" s="422"/>
      <c r="AD27" s="422"/>
      <c r="AE27" s="422"/>
      <c r="AF27" s="422"/>
      <c r="AG27" s="422"/>
      <c r="AH27" s="317"/>
      <c r="AI27" s="423"/>
      <c r="AJ27" s="421"/>
    </row>
    <row r="28" spans="1:36" ht="24.75" customHeight="1">
      <c r="A28" s="640"/>
      <c r="B28" s="7" t="s">
        <v>24</v>
      </c>
      <c r="C28" s="109" t="s">
        <v>767</v>
      </c>
      <c r="D28" s="321" t="s">
        <v>749</v>
      </c>
      <c r="E28" s="322"/>
      <c r="F28" s="407">
        <v>1</v>
      </c>
      <c r="G28" s="407">
        <v>1</v>
      </c>
      <c r="H28" s="407">
        <v>1</v>
      </c>
      <c r="I28" s="407">
        <v>1</v>
      </c>
      <c r="J28" s="407">
        <v>1</v>
      </c>
      <c r="K28" s="407">
        <v>1</v>
      </c>
      <c r="L28" s="407">
        <v>1</v>
      </c>
      <c r="M28" s="407">
        <v>1</v>
      </c>
      <c r="N28" s="407">
        <v>1</v>
      </c>
      <c r="O28" s="322"/>
      <c r="P28" s="103">
        <v>1</v>
      </c>
      <c r="Q28" s="414">
        <v>1</v>
      </c>
      <c r="S28" s="317"/>
      <c r="T28" s="317"/>
      <c r="U28" s="317"/>
      <c r="V28" s="318"/>
      <c r="W28" s="422"/>
      <c r="X28" s="422"/>
      <c r="Y28" s="422"/>
      <c r="Z28" s="422"/>
      <c r="AA28" s="422"/>
      <c r="AB28" s="422"/>
      <c r="AC28" s="422"/>
      <c r="AD28" s="422"/>
      <c r="AE28" s="422"/>
      <c r="AF28" s="422"/>
      <c r="AG28" s="422"/>
      <c r="AH28" s="317"/>
      <c r="AI28" s="423"/>
      <c r="AJ28" s="421"/>
    </row>
    <row r="29" spans="1:36" ht="24.75" customHeight="1">
      <c r="A29" s="108" t="s">
        <v>323</v>
      </c>
      <c r="B29" s="7">
        <v>20</v>
      </c>
      <c r="C29" s="644"/>
      <c r="D29" s="644"/>
      <c r="E29" s="644"/>
      <c r="F29" s="644"/>
      <c r="G29" s="644"/>
      <c r="H29" s="644"/>
      <c r="I29" s="644"/>
      <c r="J29" s="644"/>
      <c r="K29" s="644"/>
      <c r="L29" s="644"/>
      <c r="M29" s="644"/>
      <c r="N29" s="644"/>
      <c r="O29" s="644"/>
      <c r="P29" s="644"/>
      <c r="Q29" s="665"/>
      <c r="S29" s="317"/>
      <c r="T29" s="317"/>
      <c r="U29" s="317"/>
      <c r="V29" s="318"/>
      <c r="W29" s="422"/>
      <c r="X29" s="422"/>
      <c r="Y29" s="422"/>
      <c r="Z29" s="422"/>
      <c r="AA29" s="422"/>
      <c r="AB29" s="422"/>
      <c r="AC29" s="422"/>
      <c r="AD29" s="422"/>
      <c r="AE29" s="422"/>
      <c r="AF29" s="422"/>
      <c r="AG29" s="422"/>
      <c r="AH29" s="317"/>
      <c r="AI29" s="423"/>
      <c r="AJ29" s="421"/>
    </row>
    <row r="30" spans="1:36" ht="24.75" customHeight="1" thickBot="1">
      <c r="A30" s="119" t="s">
        <v>324</v>
      </c>
      <c r="B30" s="76">
        <v>1</v>
      </c>
      <c r="C30" s="666"/>
      <c r="D30" s="666"/>
      <c r="E30" s="666"/>
      <c r="F30" s="666"/>
      <c r="G30" s="666"/>
      <c r="H30" s="666"/>
      <c r="I30" s="666"/>
      <c r="J30" s="666"/>
      <c r="K30" s="666"/>
      <c r="L30" s="666"/>
      <c r="M30" s="666"/>
      <c r="N30" s="666"/>
      <c r="O30" s="666"/>
      <c r="P30" s="666"/>
      <c r="Q30" s="667"/>
      <c r="S30" s="317"/>
      <c r="T30" s="317"/>
      <c r="U30" s="317"/>
      <c r="V30" s="318"/>
      <c r="W30" s="422"/>
      <c r="X30" s="422"/>
      <c r="Y30" s="422"/>
      <c r="Z30" s="422"/>
      <c r="AA30" s="422"/>
      <c r="AB30" s="422"/>
      <c r="AC30" s="422"/>
      <c r="AD30" s="422"/>
      <c r="AE30" s="422"/>
      <c r="AF30" s="422"/>
      <c r="AG30" s="422"/>
      <c r="AH30" s="317"/>
      <c r="AI30" s="423"/>
      <c r="AJ30" s="421"/>
    </row>
    <row r="31" spans="1:36" ht="35.25" customHeight="1">
      <c r="A31" s="118" t="s">
        <v>113</v>
      </c>
      <c r="B31" s="629"/>
      <c r="C31" s="629"/>
      <c r="D31" s="629"/>
      <c r="E31" s="629"/>
      <c r="F31" s="629"/>
      <c r="G31" s="629"/>
      <c r="H31" s="629"/>
      <c r="I31" s="629"/>
      <c r="J31" s="629"/>
      <c r="K31" s="629"/>
      <c r="L31" s="629"/>
      <c r="M31" s="629"/>
      <c r="N31" s="629"/>
      <c r="O31" s="629"/>
      <c r="P31" s="629"/>
      <c r="Q31" s="630"/>
      <c r="S31" s="317"/>
      <c r="T31" s="317"/>
      <c r="U31" s="317"/>
      <c r="V31" s="318"/>
      <c r="W31" s="422"/>
      <c r="X31" s="422"/>
      <c r="Y31" s="422"/>
      <c r="Z31" s="422"/>
      <c r="AA31" s="422"/>
      <c r="AB31" s="422"/>
      <c r="AC31" s="422"/>
      <c r="AD31" s="422"/>
      <c r="AE31" s="422"/>
      <c r="AF31" s="422"/>
      <c r="AG31" s="422"/>
      <c r="AH31" s="317"/>
      <c r="AI31" s="423"/>
      <c r="AJ31" s="421"/>
    </row>
    <row r="32" spans="1:36" ht="28.5" customHeight="1">
      <c r="A32" s="640" t="s">
        <v>114</v>
      </c>
      <c r="B32" s="7" t="s">
        <v>24</v>
      </c>
      <c r="C32" s="109" t="s">
        <v>483</v>
      </c>
      <c r="D32" s="109" t="s">
        <v>484</v>
      </c>
      <c r="E32" s="322" t="s">
        <v>313</v>
      </c>
      <c r="F32" s="407">
        <v>1</v>
      </c>
      <c r="G32" s="407">
        <v>1</v>
      </c>
      <c r="H32" s="407">
        <v>1</v>
      </c>
      <c r="I32" s="407">
        <v>1</v>
      </c>
      <c r="J32" s="407">
        <v>1</v>
      </c>
      <c r="K32" s="407">
        <v>1</v>
      </c>
      <c r="L32" s="407">
        <v>1</v>
      </c>
      <c r="M32" s="407">
        <v>1</v>
      </c>
      <c r="N32" s="407">
        <v>1</v>
      </c>
      <c r="O32" s="322"/>
      <c r="P32" s="322"/>
      <c r="Q32" s="408">
        <v>1</v>
      </c>
      <c r="S32" s="317"/>
      <c r="T32" s="317"/>
      <c r="U32" s="317"/>
      <c r="V32" s="318"/>
      <c r="W32" s="422"/>
      <c r="X32" s="422"/>
      <c r="Y32" s="422"/>
      <c r="Z32" s="422"/>
      <c r="AA32" s="422"/>
      <c r="AB32" s="422"/>
      <c r="AC32" s="422"/>
      <c r="AD32" s="422"/>
      <c r="AE32" s="422"/>
      <c r="AF32" s="422"/>
      <c r="AG32" s="422"/>
      <c r="AH32" s="317"/>
      <c r="AI32" s="423"/>
      <c r="AJ32" s="421"/>
    </row>
    <row r="33" spans="1:36" ht="21" customHeight="1">
      <c r="A33" s="640"/>
      <c r="B33" s="7" t="s">
        <v>24</v>
      </c>
      <c r="C33" s="109" t="s">
        <v>486</v>
      </c>
      <c r="D33" s="109" t="s">
        <v>485</v>
      </c>
      <c r="E33" s="322"/>
      <c r="F33" s="322" t="s">
        <v>313</v>
      </c>
      <c r="G33" s="407">
        <v>1</v>
      </c>
      <c r="H33" s="322"/>
      <c r="I33" s="322"/>
      <c r="J33" s="322"/>
      <c r="K33" s="407">
        <v>1</v>
      </c>
      <c r="L33" s="407">
        <v>1</v>
      </c>
      <c r="M33" s="322"/>
      <c r="N33" s="407">
        <v>1</v>
      </c>
      <c r="O33" s="322"/>
      <c r="P33" s="322"/>
      <c r="Q33" s="408">
        <v>1</v>
      </c>
      <c r="S33" s="317"/>
      <c r="T33" s="317"/>
      <c r="U33" s="317"/>
      <c r="V33" s="318"/>
      <c r="W33" s="422"/>
      <c r="X33" s="422"/>
      <c r="Y33" s="422"/>
      <c r="Z33" s="422"/>
      <c r="AA33" s="422"/>
      <c r="AB33" s="422"/>
      <c r="AC33" s="422"/>
      <c r="AD33" s="422"/>
      <c r="AE33" s="422"/>
      <c r="AF33" s="422"/>
      <c r="AG33" s="422"/>
      <c r="AH33" s="317"/>
      <c r="AI33" s="423"/>
      <c r="AJ33" s="421"/>
    </row>
    <row r="34" spans="1:36" ht="26.25" customHeight="1">
      <c r="A34" s="640"/>
      <c r="B34" s="7" t="s">
        <v>24</v>
      </c>
      <c r="C34" s="109" t="s">
        <v>487</v>
      </c>
      <c r="D34" s="109" t="s">
        <v>485</v>
      </c>
      <c r="E34" s="322"/>
      <c r="F34" s="322"/>
      <c r="G34" s="322"/>
      <c r="H34" s="322"/>
      <c r="I34" s="322"/>
      <c r="J34" s="322"/>
      <c r="K34" s="322"/>
      <c r="L34" s="322"/>
      <c r="M34" s="322"/>
      <c r="N34" s="407">
        <v>1</v>
      </c>
      <c r="O34" s="322"/>
      <c r="P34" s="322"/>
      <c r="Q34" s="408">
        <v>1</v>
      </c>
      <c r="S34" s="317"/>
      <c r="T34" s="317"/>
      <c r="U34" s="317"/>
      <c r="V34" s="318"/>
      <c r="W34" s="422"/>
      <c r="X34" s="422"/>
      <c r="Y34" s="422"/>
      <c r="Z34" s="422"/>
      <c r="AA34" s="422"/>
      <c r="AB34" s="422"/>
      <c r="AC34" s="422"/>
      <c r="AD34" s="422"/>
      <c r="AE34" s="422"/>
      <c r="AF34" s="422"/>
      <c r="AG34" s="422"/>
      <c r="AH34" s="317"/>
      <c r="AI34" s="423"/>
      <c r="AJ34" s="421"/>
    </row>
    <row r="35" spans="1:36" ht="21.75" customHeight="1">
      <c r="A35" s="640"/>
      <c r="B35" s="7" t="s">
        <v>25</v>
      </c>
      <c r="C35" s="109" t="s">
        <v>488</v>
      </c>
      <c r="D35" s="109" t="s">
        <v>485</v>
      </c>
      <c r="E35" s="322"/>
      <c r="F35" s="322"/>
      <c r="G35" s="407">
        <v>1</v>
      </c>
      <c r="H35" s="322"/>
      <c r="I35" s="322"/>
      <c r="J35" s="322"/>
      <c r="K35" s="322"/>
      <c r="L35" s="322"/>
      <c r="M35" s="322"/>
      <c r="N35" s="322"/>
      <c r="O35" s="322"/>
      <c r="P35" s="322"/>
      <c r="Q35" s="323"/>
      <c r="S35" s="317"/>
      <c r="T35" s="317"/>
      <c r="U35" s="317"/>
      <c r="V35" s="318"/>
      <c r="W35" s="422"/>
      <c r="X35" s="422"/>
      <c r="Y35" s="422"/>
      <c r="Z35" s="422"/>
      <c r="AA35" s="422"/>
      <c r="AB35" s="422"/>
      <c r="AC35" s="422"/>
      <c r="AD35" s="422"/>
      <c r="AE35" s="422"/>
      <c r="AF35" s="422"/>
      <c r="AG35" s="422"/>
      <c r="AH35" s="317"/>
      <c r="AI35" s="423"/>
      <c r="AJ35" s="421"/>
    </row>
    <row r="36" spans="1:36" ht="46.5" customHeight="1">
      <c r="A36" s="640" t="s">
        <v>115</v>
      </c>
      <c r="B36" s="7" t="s">
        <v>24</v>
      </c>
      <c r="C36" s="109" t="s">
        <v>489</v>
      </c>
      <c r="D36" s="109" t="s">
        <v>490</v>
      </c>
      <c r="E36" s="322"/>
      <c r="F36" s="407">
        <v>1</v>
      </c>
      <c r="G36" s="322"/>
      <c r="H36" s="407">
        <v>1</v>
      </c>
      <c r="I36" s="407">
        <v>1</v>
      </c>
      <c r="J36" s="407">
        <v>1</v>
      </c>
      <c r="K36" s="407">
        <v>1</v>
      </c>
      <c r="L36" s="407">
        <v>1</v>
      </c>
      <c r="M36" s="407">
        <v>1</v>
      </c>
      <c r="N36" s="407">
        <v>1</v>
      </c>
      <c r="O36" s="322"/>
      <c r="P36" s="322"/>
      <c r="Q36" s="408">
        <v>1</v>
      </c>
      <c r="S36" s="317"/>
      <c r="T36" s="317"/>
      <c r="U36" s="317"/>
      <c r="V36" s="318"/>
      <c r="W36" s="422"/>
      <c r="X36" s="422"/>
      <c r="Y36" s="422"/>
      <c r="Z36" s="422"/>
      <c r="AA36" s="422"/>
      <c r="AB36" s="422"/>
      <c r="AC36" s="422"/>
      <c r="AD36" s="422"/>
      <c r="AE36" s="422"/>
      <c r="AF36" s="422"/>
      <c r="AG36" s="422"/>
      <c r="AH36" s="317"/>
      <c r="AI36" s="423"/>
      <c r="AJ36" s="421"/>
    </row>
    <row r="37" spans="1:36" ht="27" customHeight="1">
      <c r="A37" s="640"/>
      <c r="B37" s="7" t="s">
        <v>25</v>
      </c>
      <c r="C37" s="109" t="s">
        <v>491</v>
      </c>
      <c r="D37" s="109" t="s">
        <v>492</v>
      </c>
      <c r="E37" s="322"/>
      <c r="F37" s="322"/>
      <c r="G37" s="407">
        <v>1</v>
      </c>
      <c r="H37" s="322"/>
      <c r="I37" s="322"/>
      <c r="J37" s="322"/>
      <c r="K37" s="322"/>
      <c r="L37" s="322"/>
      <c r="M37" s="322"/>
      <c r="N37" s="322"/>
      <c r="O37" s="322"/>
      <c r="P37" s="322"/>
      <c r="Q37" s="323"/>
      <c r="S37" s="421"/>
      <c r="T37" s="421"/>
      <c r="U37" s="421"/>
      <c r="V37" s="421"/>
      <c r="W37" s="421"/>
      <c r="X37" s="421"/>
      <c r="Y37" s="421"/>
      <c r="Z37" s="421"/>
      <c r="AA37" s="421"/>
      <c r="AB37" s="421"/>
      <c r="AC37" s="421"/>
      <c r="AD37" s="421"/>
      <c r="AE37" s="421"/>
      <c r="AF37" s="421"/>
      <c r="AG37" s="421"/>
      <c r="AH37" s="421"/>
      <c r="AI37" s="421"/>
      <c r="AJ37" s="421"/>
    </row>
    <row r="38" spans="1:36" ht="41.25" customHeight="1">
      <c r="A38" s="640" t="s">
        <v>116</v>
      </c>
      <c r="B38" s="7" t="s">
        <v>24</v>
      </c>
      <c r="C38" s="109" t="s">
        <v>493</v>
      </c>
      <c r="D38" s="109" t="s">
        <v>494</v>
      </c>
      <c r="E38" s="322"/>
      <c r="F38" s="407">
        <v>1</v>
      </c>
      <c r="G38" s="322"/>
      <c r="H38" s="407">
        <v>1</v>
      </c>
      <c r="I38" s="407">
        <v>1</v>
      </c>
      <c r="J38" s="407">
        <v>1</v>
      </c>
      <c r="K38" s="407">
        <v>1</v>
      </c>
      <c r="L38" s="407">
        <v>1</v>
      </c>
      <c r="M38" s="407">
        <v>1</v>
      </c>
      <c r="N38" s="407">
        <v>1</v>
      </c>
      <c r="O38" s="407">
        <v>1</v>
      </c>
      <c r="P38" s="322"/>
      <c r="Q38" s="408">
        <v>1</v>
      </c>
      <c r="S38" s="421"/>
      <c r="T38" s="421"/>
      <c r="U38" s="421"/>
      <c r="V38" s="421"/>
      <c r="W38" s="421"/>
      <c r="X38" s="421"/>
      <c r="Y38" s="421"/>
      <c r="Z38" s="421"/>
      <c r="AA38" s="421"/>
      <c r="AB38" s="421"/>
      <c r="AC38" s="421"/>
      <c r="AD38" s="421"/>
      <c r="AE38" s="421"/>
      <c r="AF38" s="421"/>
      <c r="AG38" s="421"/>
      <c r="AH38" s="421"/>
      <c r="AI38" s="421"/>
      <c r="AJ38" s="421"/>
    </row>
    <row r="39" spans="1:36" ht="35.25" customHeight="1">
      <c r="A39" s="640"/>
      <c r="B39" s="7" t="s">
        <v>25</v>
      </c>
      <c r="C39" s="109" t="s">
        <v>495</v>
      </c>
      <c r="D39" s="109" t="s">
        <v>496</v>
      </c>
      <c r="E39" s="322"/>
      <c r="F39" s="322"/>
      <c r="G39" s="407">
        <v>1</v>
      </c>
      <c r="H39" s="322"/>
      <c r="I39" s="322"/>
      <c r="J39" s="322"/>
      <c r="K39" s="322"/>
      <c r="L39" s="322"/>
      <c r="M39" s="322"/>
      <c r="N39" s="322"/>
      <c r="O39" s="322"/>
      <c r="P39" s="322"/>
      <c r="Q39" s="323"/>
      <c r="S39" s="421"/>
      <c r="T39" s="421"/>
      <c r="U39" s="421"/>
      <c r="V39" s="421"/>
      <c r="W39" s="421"/>
      <c r="X39" s="421"/>
      <c r="Y39" s="421"/>
      <c r="Z39" s="421"/>
      <c r="AA39" s="421"/>
      <c r="AB39" s="421"/>
      <c r="AC39" s="421"/>
      <c r="AD39" s="421"/>
      <c r="AE39" s="421"/>
      <c r="AF39" s="421"/>
      <c r="AG39" s="421"/>
      <c r="AH39" s="421"/>
      <c r="AI39" s="421"/>
      <c r="AJ39" s="421"/>
    </row>
    <row r="40" spans="1:36" ht="38.25" customHeight="1">
      <c r="A40" s="640" t="s">
        <v>117</v>
      </c>
      <c r="B40" s="7" t="s">
        <v>24</v>
      </c>
      <c r="C40" s="109" t="s">
        <v>497</v>
      </c>
      <c r="D40" s="109" t="s">
        <v>498</v>
      </c>
      <c r="E40" s="322"/>
      <c r="F40" s="407">
        <v>1</v>
      </c>
      <c r="G40" s="407">
        <v>1</v>
      </c>
      <c r="H40" s="407">
        <v>1</v>
      </c>
      <c r="I40" s="407">
        <v>1</v>
      </c>
      <c r="J40" s="407">
        <v>1</v>
      </c>
      <c r="K40" s="407">
        <v>1</v>
      </c>
      <c r="L40" s="407">
        <v>1</v>
      </c>
      <c r="M40" s="407">
        <v>1</v>
      </c>
      <c r="N40" s="407">
        <v>1</v>
      </c>
      <c r="O40" s="407">
        <v>1</v>
      </c>
      <c r="P40" s="322"/>
      <c r="Q40" s="408">
        <v>1</v>
      </c>
      <c r="S40" s="421"/>
      <c r="T40" s="421"/>
      <c r="U40" s="421"/>
      <c r="V40" s="421"/>
      <c r="W40" s="421"/>
      <c r="X40" s="421"/>
      <c r="Y40" s="421"/>
      <c r="Z40" s="421"/>
      <c r="AA40" s="421"/>
      <c r="AB40" s="421"/>
      <c r="AC40" s="421"/>
      <c r="AD40" s="421"/>
      <c r="AE40" s="421"/>
      <c r="AF40" s="421"/>
      <c r="AG40" s="421"/>
      <c r="AH40" s="421"/>
      <c r="AI40" s="421"/>
      <c r="AJ40" s="421"/>
    </row>
    <row r="41" spans="1:36" ht="42" customHeight="1">
      <c r="A41" s="640"/>
      <c r="B41" s="7" t="s">
        <v>24</v>
      </c>
      <c r="C41" s="109" t="s">
        <v>499</v>
      </c>
      <c r="D41" s="109" t="s">
        <v>498</v>
      </c>
      <c r="E41" s="322"/>
      <c r="F41" s="407">
        <v>1</v>
      </c>
      <c r="G41" s="407">
        <v>1</v>
      </c>
      <c r="H41" s="407">
        <v>1</v>
      </c>
      <c r="I41" s="407">
        <v>1</v>
      </c>
      <c r="J41" s="407">
        <v>1</v>
      </c>
      <c r="K41" s="407">
        <v>1</v>
      </c>
      <c r="L41" s="407">
        <v>1</v>
      </c>
      <c r="M41" s="407">
        <v>1</v>
      </c>
      <c r="N41" s="407">
        <v>1</v>
      </c>
      <c r="O41" s="407">
        <v>1</v>
      </c>
      <c r="P41" s="322"/>
      <c r="Q41" s="408">
        <v>1</v>
      </c>
      <c r="S41" s="421"/>
      <c r="T41" s="421"/>
      <c r="U41" s="421"/>
      <c r="V41" s="421"/>
      <c r="W41" s="421"/>
      <c r="X41" s="421"/>
      <c r="Y41" s="421"/>
      <c r="Z41" s="421"/>
      <c r="AA41" s="421"/>
      <c r="AB41" s="421"/>
      <c r="AC41" s="421"/>
      <c r="AD41" s="421"/>
      <c r="AE41" s="421"/>
      <c r="AF41" s="421"/>
      <c r="AG41" s="421"/>
      <c r="AH41" s="421"/>
      <c r="AI41" s="421"/>
      <c r="AJ41" s="421"/>
    </row>
    <row r="42" spans="1:36" ht="42.75" customHeight="1">
      <c r="A42" s="640"/>
      <c r="B42" s="7" t="s">
        <v>24</v>
      </c>
      <c r="C42" s="109" t="s">
        <v>500</v>
      </c>
      <c r="D42" s="109" t="s">
        <v>494</v>
      </c>
      <c r="E42" s="322"/>
      <c r="F42" s="407">
        <v>1</v>
      </c>
      <c r="G42" s="407">
        <v>1</v>
      </c>
      <c r="H42" s="407">
        <v>1</v>
      </c>
      <c r="I42" s="407">
        <v>1</v>
      </c>
      <c r="J42" s="407">
        <v>1</v>
      </c>
      <c r="K42" s="407">
        <v>1</v>
      </c>
      <c r="L42" s="407">
        <v>1</v>
      </c>
      <c r="M42" s="407">
        <v>1</v>
      </c>
      <c r="N42" s="407">
        <v>1</v>
      </c>
      <c r="O42" s="407">
        <v>1</v>
      </c>
      <c r="P42" s="322"/>
      <c r="Q42" s="408">
        <v>1</v>
      </c>
      <c r="S42" s="421"/>
      <c r="T42" s="421"/>
      <c r="U42" s="421"/>
      <c r="V42" s="421"/>
      <c r="W42" s="421"/>
      <c r="X42" s="421"/>
      <c r="Y42" s="421"/>
      <c r="Z42" s="421"/>
      <c r="AA42" s="421"/>
      <c r="AB42" s="421"/>
      <c r="AC42" s="421"/>
      <c r="AD42" s="421"/>
      <c r="AE42" s="421"/>
      <c r="AF42" s="421"/>
      <c r="AG42" s="421"/>
      <c r="AH42" s="421"/>
      <c r="AI42" s="421"/>
      <c r="AJ42" s="421"/>
    </row>
    <row r="43" spans="1:36" ht="42.75" customHeight="1">
      <c r="A43" s="640"/>
      <c r="B43" s="7" t="s">
        <v>25</v>
      </c>
      <c r="C43" s="109" t="s">
        <v>921</v>
      </c>
      <c r="D43" s="109" t="s">
        <v>920</v>
      </c>
      <c r="E43" s="322"/>
      <c r="F43" s="407"/>
      <c r="G43" s="407">
        <v>1</v>
      </c>
      <c r="H43" s="407"/>
      <c r="I43" s="407"/>
      <c r="J43" s="407"/>
      <c r="K43" s="407"/>
      <c r="L43" s="407"/>
      <c r="M43" s="407"/>
      <c r="N43" s="407"/>
      <c r="O43" s="407"/>
      <c r="P43" s="322"/>
      <c r="Q43" s="408">
        <v>1</v>
      </c>
      <c r="S43" s="421"/>
      <c r="T43" s="421"/>
      <c r="U43" s="421"/>
      <c r="V43" s="421"/>
      <c r="W43" s="421"/>
      <c r="X43" s="421"/>
      <c r="Y43" s="421"/>
      <c r="Z43" s="421"/>
      <c r="AA43" s="421"/>
      <c r="AB43" s="421"/>
      <c r="AC43" s="421"/>
      <c r="AD43" s="421"/>
      <c r="AE43" s="421"/>
      <c r="AF43" s="421"/>
      <c r="AG43" s="421"/>
      <c r="AH43" s="421"/>
      <c r="AI43" s="421"/>
      <c r="AJ43" s="421"/>
    </row>
    <row r="44" spans="1:36" ht="45.75" customHeight="1">
      <c r="A44" s="640"/>
      <c r="B44" s="7" t="s">
        <v>24</v>
      </c>
      <c r="C44" s="109" t="s">
        <v>501</v>
      </c>
      <c r="D44" s="109" t="s">
        <v>494</v>
      </c>
      <c r="E44" s="322"/>
      <c r="F44" s="407">
        <v>1</v>
      </c>
      <c r="G44" s="407">
        <v>1</v>
      </c>
      <c r="H44" s="407">
        <v>1</v>
      </c>
      <c r="I44" s="407">
        <v>1</v>
      </c>
      <c r="J44" s="407">
        <v>1</v>
      </c>
      <c r="K44" s="407">
        <v>1</v>
      </c>
      <c r="L44" s="407">
        <v>1</v>
      </c>
      <c r="M44" s="407">
        <v>1</v>
      </c>
      <c r="N44" s="407">
        <v>1</v>
      </c>
      <c r="O44" s="407">
        <v>1</v>
      </c>
      <c r="P44" s="322"/>
      <c r="Q44" s="408">
        <v>1</v>
      </c>
      <c r="S44" s="421"/>
      <c r="T44" s="421"/>
      <c r="U44" s="421"/>
      <c r="V44" s="421"/>
      <c r="W44" s="421"/>
      <c r="X44" s="421"/>
      <c r="Y44" s="421"/>
      <c r="Z44" s="421"/>
      <c r="AA44" s="421"/>
      <c r="AB44" s="421"/>
      <c r="AC44" s="421"/>
      <c r="AD44" s="421"/>
      <c r="AE44" s="421"/>
      <c r="AF44" s="421"/>
      <c r="AG44" s="421"/>
      <c r="AH44" s="421"/>
      <c r="AI44" s="421"/>
      <c r="AJ44" s="421"/>
    </row>
    <row r="45" spans="1:36" ht="25.5" customHeight="1">
      <c r="A45" s="108" t="s">
        <v>118</v>
      </c>
      <c r="B45" s="7" t="s">
        <v>100</v>
      </c>
      <c r="C45" s="109"/>
      <c r="D45" s="109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3"/>
      <c r="S45" s="421"/>
      <c r="T45" s="421"/>
      <c r="U45" s="421"/>
      <c r="V45" s="421"/>
      <c r="W45" s="421"/>
      <c r="X45" s="421"/>
      <c r="Y45" s="421"/>
      <c r="Z45" s="421"/>
      <c r="AA45" s="421"/>
      <c r="AB45" s="421"/>
      <c r="AC45" s="421"/>
      <c r="AD45" s="421"/>
      <c r="AE45" s="421"/>
      <c r="AF45" s="421"/>
      <c r="AG45" s="421"/>
      <c r="AH45" s="421"/>
      <c r="AI45" s="421"/>
      <c r="AJ45" s="421"/>
    </row>
    <row r="46" spans="1:36" ht="48" customHeight="1">
      <c r="A46" s="640" t="s">
        <v>119</v>
      </c>
      <c r="B46" s="7" t="s">
        <v>24</v>
      </c>
      <c r="C46" s="109" t="s">
        <v>502</v>
      </c>
      <c r="D46" s="109" t="s">
        <v>494</v>
      </c>
      <c r="E46" s="407">
        <v>1</v>
      </c>
      <c r="F46" s="407">
        <v>1</v>
      </c>
      <c r="G46" s="407">
        <v>1</v>
      </c>
      <c r="H46" s="407">
        <v>1</v>
      </c>
      <c r="I46" s="407">
        <v>1</v>
      </c>
      <c r="J46" s="407">
        <v>1</v>
      </c>
      <c r="K46" s="407">
        <v>1</v>
      </c>
      <c r="L46" s="407">
        <v>1</v>
      </c>
      <c r="M46" s="407">
        <v>1</v>
      </c>
      <c r="N46" s="407">
        <v>1</v>
      </c>
      <c r="O46" s="322"/>
      <c r="P46" s="322"/>
      <c r="Q46" s="408">
        <v>1</v>
      </c>
      <c r="S46" s="421"/>
      <c r="T46" s="421"/>
      <c r="U46" s="421"/>
      <c r="V46" s="421"/>
      <c r="W46" s="421"/>
      <c r="X46" s="421"/>
      <c r="Y46" s="421"/>
      <c r="Z46" s="421"/>
      <c r="AA46" s="421"/>
      <c r="AB46" s="421"/>
      <c r="AC46" s="421"/>
      <c r="AD46" s="421"/>
      <c r="AE46" s="421"/>
      <c r="AF46" s="421"/>
      <c r="AG46" s="421"/>
      <c r="AH46" s="421"/>
      <c r="AI46" s="421"/>
      <c r="AJ46" s="421"/>
    </row>
    <row r="47" spans="1:36" ht="39" customHeight="1">
      <c r="A47" s="640"/>
      <c r="B47" s="7" t="s">
        <v>25</v>
      </c>
      <c r="C47" s="109" t="s">
        <v>503</v>
      </c>
      <c r="D47" s="109" t="s">
        <v>504</v>
      </c>
      <c r="E47" s="322"/>
      <c r="F47" s="322"/>
      <c r="G47" s="407">
        <v>1</v>
      </c>
      <c r="H47" s="322"/>
      <c r="I47" s="322"/>
      <c r="J47" s="322"/>
      <c r="K47" s="322"/>
      <c r="L47" s="322"/>
      <c r="M47" s="322"/>
      <c r="N47" s="322"/>
      <c r="O47" s="322"/>
      <c r="P47" s="322"/>
      <c r="Q47" s="323"/>
      <c r="S47" s="421"/>
      <c r="T47" s="421"/>
      <c r="U47" s="421"/>
      <c r="V47" s="421"/>
      <c r="W47" s="421"/>
      <c r="X47" s="421"/>
      <c r="Y47" s="421"/>
      <c r="Z47" s="421"/>
      <c r="AA47" s="421"/>
      <c r="AB47" s="421"/>
      <c r="AC47" s="421"/>
      <c r="AD47" s="421"/>
      <c r="AE47" s="421"/>
      <c r="AF47" s="421"/>
      <c r="AG47" s="421"/>
      <c r="AH47" s="421"/>
      <c r="AI47" s="421"/>
      <c r="AJ47" s="421"/>
    </row>
    <row r="48" spans="1:36" ht="39.75" customHeight="1">
      <c r="A48" s="640" t="s">
        <v>120</v>
      </c>
      <c r="B48" s="7" t="s">
        <v>24</v>
      </c>
      <c r="C48" s="109" t="s">
        <v>505</v>
      </c>
      <c r="D48" s="109" t="s">
        <v>494</v>
      </c>
      <c r="E48" s="407">
        <v>1</v>
      </c>
      <c r="F48" s="407">
        <v>1</v>
      </c>
      <c r="G48" s="407">
        <v>1</v>
      </c>
      <c r="H48" s="407">
        <v>1</v>
      </c>
      <c r="I48" s="407">
        <v>1</v>
      </c>
      <c r="J48" s="407">
        <v>1</v>
      </c>
      <c r="K48" s="407">
        <v>1</v>
      </c>
      <c r="L48" s="407">
        <v>1</v>
      </c>
      <c r="M48" s="407">
        <v>1</v>
      </c>
      <c r="N48" s="407">
        <v>1</v>
      </c>
      <c r="O48" s="322"/>
      <c r="P48" s="322"/>
      <c r="Q48" s="408">
        <v>1</v>
      </c>
      <c r="S48" s="421"/>
      <c r="T48" s="421"/>
      <c r="U48" s="421"/>
      <c r="V48" s="421"/>
      <c r="W48" s="421"/>
      <c r="X48" s="421"/>
      <c r="Y48" s="421"/>
      <c r="Z48" s="421"/>
      <c r="AA48" s="421"/>
      <c r="AB48" s="421"/>
      <c r="AC48" s="421"/>
      <c r="AD48" s="421"/>
      <c r="AE48" s="421"/>
      <c r="AF48" s="421"/>
      <c r="AG48" s="421"/>
      <c r="AH48" s="421"/>
      <c r="AI48" s="421"/>
      <c r="AJ48" s="421"/>
    </row>
    <row r="49" spans="1:36" ht="38.25" customHeight="1">
      <c r="A49" s="640"/>
      <c r="B49" s="7" t="s">
        <v>25</v>
      </c>
      <c r="C49" s="109" t="s">
        <v>506</v>
      </c>
      <c r="D49" s="109" t="s">
        <v>931</v>
      </c>
      <c r="E49" s="322"/>
      <c r="F49" s="322"/>
      <c r="G49" s="407">
        <v>1</v>
      </c>
      <c r="H49" s="322"/>
      <c r="I49" s="322"/>
      <c r="J49" s="322"/>
      <c r="K49" s="322"/>
      <c r="L49" s="322"/>
      <c r="M49" s="322"/>
      <c r="N49" s="322"/>
      <c r="O49" s="322"/>
      <c r="P49" s="322"/>
      <c r="Q49" s="323"/>
      <c r="S49" s="421"/>
      <c r="T49" s="421"/>
      <c r="U49" s="421"/>
      <c r="V49" s="421"/>
      <c r="W49" s="421"/>
      <c r="X49" s="421"/>
      <c r="Y49" s="421"/>
      <c r="Z49" s="421"/>
      <c r="AA49" s="421"/>
      <c r="AB49" s="421"/>
      <c r="AC49" s="421"/>
      <c r="AD49" s="421"/>
      <c r="AE49" s="421"/>
      <c r="AF49" s="421"/>
      <c r="AG49" s="421"/>
      <c r="AH49" s="421"/>
      <c r="AI49" s="421"/>
      <c r="AJ49" s="421"/>
    </row>
    <row r="50" spans="1:36" ht="24.75" customHeight="1">
      <c r="A50" s="108" t="s">
        <v>323</v>
      </c>
      <c r="B50" s="7">
        <v>11</v>
      </c>
      <c r="C50" s="668"/>
      <c r="D50" s="668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9"/>
      <c r="S50" s="421"/>
      <c r="T50" s="421"/>
      <c r="U50" s="421"/>
      <c r="V50" s="421"/>
      <c r="W50" s="421"/>
      <c r="X50" s="421"/>
      <c r="Y50" s="421"/>
      <c r="Z50" s="421"/>
      <c r="AA50" s="421"/>
      <c r="AB50" s="421"/>
      <c r="AC50" s="421"/>
      <c r="AD50" s="421"/>
      <c r="AE50" s="421"/>
      <c r="AF50" s="421"/>
      <c r="AG50" s="421"/>
      <c r="AH50" s="421"/>
      <c r="AI50" s="421"/>
      <c r="AJ50" s="421"/>
    </row>
    <row r="51" spans="1:36" ht="24.75" customHeight="1" thickBot="1">
      <c r="A51" s="119" t="s">
        <v>324</v>
      </c>
      <c r="B51" s="76">
        <v>6</v>
      </c>
      <c r="C51" s="670"/>
      <c r="D51" s="670"/>
      <c r="E51" s="670"/>
      <c r="F51" s="670"/>
      <c r="G51" s="670"/>
      <c r="H51" s="670"/>
      <c r="I51" s="670"/>
      <c r="J51" s="670"/>
      <c r="K51" s="670"/>
      <c r="L51" s="670"/>
      <c r="M51" s="670"/>
      <c r="N51" s="670"/>
      <c r="O51" s="670"/>
      <c r="P51" s="670"/>
      <c r="Q51" s="671"/>
      <c r="S51" s="421"/>
      <c r="T51" s="421"/>
      <c r="U51" s="421"/>
      <c r="V51" s="421"/>
      <c r="W51" s="421"/>
      <c r="X51" s="421"/>
      <c r="Y51" s="421"/>
      <c r="Z51" s="421"/>
      <c r="AA51" s="421"/>
      <c r="AB51" s="421"/>
      <c r="AC51" s="421"/>
      <c r="AD51" s="421"/>
      <c r="AE51" s="421"/>
      <c r="AF51" s="421"/>
      <c r="AG51" s="421"/>
      <c r="AH51" s="421"/>
      <c r="AI51" s="421"/>
      <c r="AJ51" s="421"/>
    </row>
    <row r="52" spans="1:36" ht="36" customHeight="1">
      <c r="A52" s="118" t="s">
        <v>121</v>
      </c>
      <c r="B52" s="629"/>
      <c r="C52" s="629"/>
      <c r="D52" s="629"/>
      <c r="E52" s="629"/>
      <c r="F52" s="629"/>
      <c r="G52" s="629"/>
      <c r="H52" s="629"/>
      <c r="I52" s="629"/>
      <c r="J52" s="629"/>
      <c r="K52" s="629"/>
      <c r="L52" s="629"/>
      <c r="M52" s="629"/>
      <c r="N52" s="629"/>
      <c r="O52" s="629"/>
      <c r="P52" s="629"/>
      <c r="Q52" s="630"/>
      <c r="S52" s="659"/>
      <c r="T52" s="128"/>
      <c r="U52" s="129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660"/>
      <c r="AI52" s="130"/>
      <c r="AJ52" s="421"/>
    </row>
    <row r="53" spans="1:36" ht="48.75" customHeight="1">
      <c r="A53" s="615" t="s">
        <v>122</v>
      </c>
      <c r="B53" s="7" t="s">
        <v>24</v>
      </c>
      <c r="C53" s="111" t="s">
        <v>534</v>
      </c>
      <c r="D53" s="109" t="s">
        <v>507</v>
      </c>
      <c r="E53" s="109"/>
      <c r="F53" s="103">
        <v>1</v>
      </c>
      <c r="G53" s="109"/>
      <c r="H53" s="103">
        <v>1</v>
      </c>
      <c r="I53" s="103">
        <v>1</v>
      </c>
      <c r="J53" s="103">
        <v>1</v>
      </c>
      <c r="K53" s="103">
        <v>1</v>
      </c>
      <c r="L53" s="103">
        <v>1</v>
      </c>
      <c r="M53" s="103">
        <v>1</v>
      </c>
      <c r="N53" s="103">
        <v>1</v>
      </c>
      <c r="O53" s="109" t="s">
        <v>508</v>
      </c>
      <c r="P53" s="103">
        <v>1</v>
      </c>
      <c r="Q53" s="146"/>
      <c r="S53" s="659"/>
      <c r="T53" s="128"/>
      <c r="U53" s="129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660"/>
      <c r="AI53" s="130"/>
      <c r="AJ53" s="421"/>
    </row>
    <row r="54" spans="1:36" ht="68.25" customHeight="1">
      <c r="A54" s="631"/>
      <c r="B54" s="7" t="s">
        <v>24</v>
      </c>
      <c r="C54" s="111" t="s">
        <v>535</v>
      </c>
      <c r="D54" s="109" t="s">
        <v>507</v>
      </c>
      <c r="E54" s="109"/>
      <c r="F54" s="103">
        <v>1</v>
      </c>
      <c r="G54" s="109"/>
      <c r="H54" s="103">
        <v>1</v>
      </c>
      <c r="I54" s="103">
        <v>1</v>
      </c>
      <c r="J54" s="103">
        <v>1</v>
      </c>
      <c r="K54" s="103">
        <v>1</v>
      </c>
      <c r="L54" s="103">
        <v>1</v>
      </c>
      <c r="M54" s="103">
        <v>1</v>
      </c>
      <c r="N54" s="103">
        <v>1</v>
      </c>
      <c r="O54" s="109" t="s">
        <v>508</v>
      </c>
      <c r="P54" s="103">
        <v>1</v>
      </c>
      <c r="Q54" s="146"/>
      <c r="S54" s="659"/>
      <c r="T54" s="128"/>
      <c r="U54" s="129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660"/>
      <c r="AI54" s="130"/>
      <c r="AJ54" s="421"/>
    </row>
    <row r="55" spans="1:36" ht="43.5" customHeight="1">
      <c r="A55" s="631"/>
      <c r="B55" s="7" t="s">
        <v>24</v>
      </c>
      <c r="C55" s="111" t="s">
        <v>530</v>
      </c>
      <c r="D55" s="109" t="s">
        <v>507</v>
      </c>
      <c r="E55" s="109"/>
      <c r="F55" s="103">
        <v>1</v>
      </c>
      <c r="G55" s="109"/>
      <c r="H55" s="103">
        <v>1</v>
      </c>
      <c r="I55" s="103">
        <v>1</v>
      </c>
      <c r="J55" s="103">
        <v>1</v>
      </c>
      <c r="K55" s="103">
        <v>1</v>
      </c>
      <c r="L55" s="103">
        <v>1</v>
      </c>
      <c r="M55" s="103">
        <v>1</v>
      </c>
      <c r="N55" s="103">
        <v>1</v>
      </c>
      <c r="O55" s="109" t="s">
        <v>508</v>
      </c>
      <c r="P55" s="103">
        <v>1</v>
      </c>
      <c r="Q55" s="146"/>
      <c r="S55" s="659"/>
      <c r="T55" s="128"/>
      <c r="U55" s="129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660"/>
      <c r="AI55" s="130"/>
      <c r="AJ55" s="421"/>
    </row>
    <row r="56" spans="1:36" ht="56.25" customHeight="1">
      <c r="A56" s="616"/>
      <c r="B56" s="7" t="s">
        <v>25</v>
      </c>
      <c r="C56" s="111" t="s">
        <v>536</v>
      </c>
      <c r="D56" s="111" t="s">
        <v>509</v>
      </c>
      <c r="E56" s="322"/>
      <c r="F56" s="322"/>
      <c r="G56" s="407">
        <v>1</v>
      </c>
      <c r="H56" s="322"/>
      <c r="I56" s="322"/>
      <c r="J56" s="322"/>
      <c r="K56" s="322"/>
      <c r="L56" s="322"/>
      <c r="M56" s="322"/>
      <c r="N56" s="322"/>
      <c r="O56" s="322"/>
      <c r="P56" s="109"/>
      <c r="Q56" s="276">
        <v>1</v>
      </c>
      <c r="S56" s="659"/>
      <c r="T56" s="128"/>
      <c r="U56" s="129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660"/>
      <c r="AI56" s="130"/>
      <c r="AJ56" s="421"/>
    </row>
    <row r="57" spans="1:36" ht="36" customHeight="1">
      <c r="A57" s="615" t="s">
        <v>123</v>
      </c>
      <c r="B57" s="7" t="s">
        <v>24</v>
      </c>
      <c r="C57" s="111" t="s">
        <v>518</v>
      </c>
      <c r="D57" s="109" t="s">
        <v>510</v>
      </c>
      <c r="E57" s="322"/>
      <c r="F57" s="322"/>
      <c r="G57" s="322"/>
      <c r="H57" s="322"/>
      <c r="I57" s="322"/>
      <c r="J57" s="322"/>
      <c r="K57" s="322"/>
      <c r="L57" s="322"/>
      <c r="M57" s="322"/>
      <c r="N57" s="322"/>
      <c r="O57" s="322"/>
      <c r="P57" s="109"/>
      <c r="Q57" s="146"/>
      <c r="S57" s="659"/>
      <c r="T57" s="128"/>
      <c r="U57" s="129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660"/>
      <c r="AI57" s="130"/>
      <c r="AJ57" s="421"/>
    </row>
    <row r="58" spans="1:36" ht="53.25" customHeight="1">
      <c r="A58" s="631"/>
      <c r="B58" s="7" t="s">
        <v>25</v>
      </c>
      <c r="C58" s="111" t="s">
        <v>537</v>
      </c>
      <c r="D58" s="109" t="s">
        <v>510</v>
      </c>
      <c r="E58" s="322"/>
      <c r="F58" s="322"/>
      <c r="G58" s="322"/>
      <c r="H58" s="322"/>
      <c r="I58" s="322"/>
      <c r="J58" s="322"/>
      <c r="K58" s="322"/>
      <c r="L58" s="322"/>
      <c r="M58" s="322"/>
      <c r="N58" s="322"/>
      <c r="O58" s="322"/>
      <c r="P58" s="109"/>
      <c r="Q58" s="146"/>
      <c r="S58" s="659"/>
      <c r="T58" s="128"/>
      <c r="U58" s="129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660"/>
      <c r="AI58" s="130"/>
      <c r="AJ58" s="421"/>
    </row>
    <row r="59" spans="1:36" ht="35.25" customHeight="1">
      <c r="A59" s="616"/>
      <c r="B59" s="7" t="s">
        <v>24</v>
      </c>
      <c r="C59" s="111" t="s">
        <v>517</v>
      </c>
      <c r="D59" s="109" t="s">
        <v>510</v>
      </c>
      <c r="E59" s="324"/>
      <c r="F59" s="324"/>
      <c r="G59" s="324"/>
      <c r="H59" s="324"/>
      <c r="I59" s="324"/>
      <c r="J59" s="324"/>
      <c r="K59" s="324"/>
      <c r="L59" s="324"/>
      <c r="M59" s="324"/>
      <c r="N59" s="324"/>
      <c r="O59" s="324"/>
      <c r="P59" s="109"/>
      <c r="Q59" s="146"/>
      <c r="S59" s="659"/>
      <c r="T59" s="128"/>
      <c r="U59" s="129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660"/>
      <c r="AI59" s="130"/>
      <c r="AJ59" s="421"/>
    </row>
    <row r="60" spans="1:36" ht="27" customHeight="1">
      <c r="A60" s="615" t="s">
        <v>124</v>
      </c>
      <c r="B60" s="7" t="s">
        <v>24</v>
      </c>
      <c r="C60" s="111" t="s">
        <v>519</v>
      </c>
      <c r="D60" s="109" t="s">
        <v>510</v>
      </c>
      <c r="E60" s="324"/>
      <c r="F60" s="324"/>
      <c r="G60" s="324"/>
      <c r="H60" s="324"/>
      <c r="I60" s="324"/>
      <c r="J60" s="324"/>
      <c r="K60" s="324"/>
      <c r="L60" s="324"/>
      <c r="M60" s="324"/>
      <c r="N60" s="324"/>
      <c r="O60" s="324"/>
      <c r="P60" s="109"/>
      <c r="Q60" s="146"/>
      <c r="S60" s="659"/>
      <c r="T60" s="128"/>
      <c r="U60" s="129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30"/>
      <c r="AI60" s="130"/>
      <c r="AJ60" s="421"/>
    </row>
    <row r="61" spans="1:36" ht="51.75" customHeight="1">
      <c r="A61" s="616"/>
      <c r="B61" s="7" t="s">
        <v>25</v>
      </c>
      <c r="C61" s="111" t="s">
        <v>520</v>
      </c>
      <c r="D61" s="109" t="s">
        <v>510</v>
      </c>
      <c r="E61" s="324"/>
      <c r="F61" s="324"/>
      <c r="G61" s="324"/>
      <c r="H61" s="324"/>
      <c r="I61" s="324"/>
      <c r="J61" s="324"/>
      <c r="K61" s="324"/>
      <c r="L61" s="324"/>
      <c r="M61" s="324"/>
      <c r="N61" s="324"/>
      <c r="O61" s="324"/>
      <c r="P61" s="109"/>
      <c r="Q61" s="146"/>
      <c r="S61" s="659"/>
      <c r="T61" s="128"/>
      <c r="U61" s="131"/>
      <c r="V61" s="132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28"/>
      <c r="AI61" s="130"/>
      <c r="AJ61" s="421"/>
    </row>
    <row r="62" spans="1:36" ht="30.75" customHeight="1">
      <c r="A62" s="615" t="s">
        <v>125</v>
      </c>
      <c r="B62" s="7" t="s">
        <v>24</v>
      </c>
      <c r="C62" s="111" t="s">
        <v>521</v>
      </c>
      <c r="D62" s="109" t="s">
        <v>511</v>
      </c>
      <c r="E62" s="109"/>
      <c r="F62" s="103">
        <v>1</v>
      </c>
      <c r="G62" s="109"/>
      <c r="H62" s="103">
        <v>1</v>
      </c>
      <c r="I62" s="103">
        <v>1</v>
      </c>
      <c r="J62" s="103">
        <v>1</v>
      </c>
      <c r="K62" s="103">
        <v>1</v>
      </c>
      <c r="L62" s="103">
        <v>1</v>
      </c>
      <c r="M62" s="103">
        <v>1</v>
      </c>
      <c r="N62" s="103">
        <v>1</v>
      </c>
      <c r="O62" s="322"/>
      <c r="P62" s="109"/>
      <c r="Q62" s="276">
        <v>1</v>
      </c>
      <c r="S62" s="127"/>
      <c r="T62" s="128"/>
      <c r="U62" s="131"/>
      <c r="V62" s="132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28"/>
      <c r="AI62" s="130"/>
      <c r="AJ62" s="421"/>
    </row>
    <row r="63" spans="1:36" ht="63.75" customHeight="1">
      <c r="A63" s="616"/>
      <c r="B63" s="7" t="s">
        <v>25</v>
      </c>
      <c r="C63" s="111" t="s">
        <v>522</v>
      </c>
      <c r="D63" s="109" t="s">
        <v>511</v>
      </c>
      <c r="E63" s="322"/>
      <c r="F63" s="322"/>
      <c r="G63" s="407">
        <v>1</v>
      </c>
      <c r="H63" s="322"/>
      <c r="I63" s="322"/>
      <c r="J63" s="322"/>
      <c r="K63" s="322"/>
      <c r="L63" s="322"/>
      <c r="M63" s="322"/>
      <c r="N63" s="322"/>
      <c r="O63" s="322"/>
      <c r="P63" s="109"/>
      <c r="Q63" s="276">
        <v>1</v>
      </c>
      <c r="S63" s="661"/>
      <c r="T63" s="128"/>
      <c r="U63" s="129"/>
      <c r="V63" s="128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28"/>
      <c r="AI63" s="130"/>
      <c r="AJ63" s="421"/>
    </row>
    <row r="64" spans="1:36" ht="33" customHeight="1">
      <c r="A64" s="615" t="s">
        <v>126</v>
      </c>
      <c r="B64" s="7" t="s">
        <v>24</v>
      </c>
      <c r="C64" s="111" t="s">
        <v>531</v>
      </c>
      <c r="D64" s="112" t="s">
        <v>512</v>
      </c>
      <c r="E64" s="322"/>
      <c r="F64" s="407">
        <v>1</v>
      </c>
      <c r="G64" s="322"/>
      <c r="H64" s="407">
        <v>1</v>
      </c>
      <c r="I64" s="407">
        <v>1</v>
      </c>
      <c r="J64" s="407">
        <v>1</v>
      </c>
      <c r="K64" s="407">
        <v>1</v>
      </c>
      <c r="L64" s="407">
        <v>1</v>
      </c>
      <c r="M64" s="407">
        <v>1</v>
      </c>
      <c r="N64" s="407">
        <v>1</v>
      </c>
      <c r="O64" s="322"/>
      <c r="P64" s="109"/>
      <c r="Q64" s="276">
        <v>1</v>
      </c>
      <c r="S64" s="661"/>
      <c r="T64" s="128"/>
      <c r="U64" s="129"/>
      <c r="V64" s="128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28"/>
      <c r="AI64" s="130"/>
      <c r="AJ64" s="421"/>
    </row>
    <row r="65" spans="1:36" ht="53.25" customHeight="1">
      <c r="A65" s="616"/>
      <c r="B65" s="7" t="s">
        <v>25</v>
      </c>
      <c r="C65" s="111" t="s">
        <v>532</v>
      </c>
      <c r="D65" s="112" t="s">
        <v>512</v>
      </c>
      <c r="E65" s="103"/>
      <c r="F65" s="109"/>
      <c r="G65" s="103">
        <v>1</v>
      </c>
      <c r="H65" s="109"/>
      <c r="I65" s="109"/>
      <c r="J65" s="109"/>
      <c r="K65" s="109"/>
      <c r="L65" s="109"/>
      <c r="M65" s="109"/>
      <c r="N65" s="109"/>
      <c r="O65" s="322"/>
      <c r="P65" s="109"/>
      <c r="Q65" s="276">
        <v>1</v>
      </c>
      <c r="S65" s="661"/>
      <c r="T65" s="128"/>
      <c r="U65" s="129"/>
      <c r="V65" s="128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28"/>
      <c r="AI65" s="130"/>
      <c r="AJ65" s="421"/>
    </row>
    <row r="66" spans="1:36" ht="37.5" customHeight="1">
      <c r="A66" s="615" t="s">
        <v>127</v>
      </c>
      <c r="B66" s="7" t="s">
        <v>24</v>
      </c>
      <c r="C66" s="111" t="s">
        <v>533</v>
      </c>
      <c r="D66" s="112" t="s">
        <v>510</v>
      </c>
      <c r="E66" s="103"/>
      <c r="F66" s="109"/>
      <c r="G66" s="109"/>
      <c r="H66" s="109"/>
      <c r="I66" s="109"/>
      <c r="J66" s="109"/>
      <c r="K66" s="109"/>
      <c r="L66" s="109"/>
      <c r="M66" s="109"/>
      <c r="N66" s="109"/>
      <c r="O66" s="322"/>
      <c r="P66" s="109"/>
      <c r="Q66" s="146"/>
      <c r="S66" s="661"/>
      <c r="T66" s="128"/>
      <c r="U66" s="129"/>
      <c r="V66" s="128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28"/>
      <c r="AI66" s="130"/>
      <c r="AJ66" s="421"/>
    </row>
    <row r="67" spans="1:36" ht="49.5" customHeight="1">
      <c r="A67" s="616"/>
      <c r="B67" s="7" t="s">
        <v>25</v>
      </c>
      <c r="C67" s="109" t="s">
        <v>524</v>
      </c>
      <c r="D67" s="109" t="s">
        <v>510</v>
      </c>
      <c r="E67" s="324"/>
      <c r="F67" s="324"/>
      <c r="G67" s="324"/>
      <c r="H67" s="324"/>
      <c r="I67" s="324"/>
      <c r="J67" s="324"/>
      <c r="K67" s="324"/>
      <c r="L67" s="324"/>
      <c r="M67" s="324"/>
      <c r="N67" s="324"/>
      <c r="O67" s="324"/>
      <c r="P67" s="109"/>
      <c r="Q67" s="146"/>
      <c r="S67" s="661"/>
      <c r="T67" s="128"/>
      <c r="U67" s="129"/>
      <c r="V67" s="128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28"/>
      <c r="AI67" s="130"/>
      <c r="AJ67" s="421"/>
    </row>
    <row r="68" spans="1:36" ht="20.25" customHeight="1">
      <c r="A68" s="615" t="s">
        <v>128</v>
      </c>
      <c r="B68" s="7" t="s">
        <v>24</v>
      </c>
      <c r="C68" s="111" t="s">
        <v>523</v>
      </c>
      <c r="D68" s="109" t="s">
        <v>510</v>
      </c>
      <c r="E68" s="324"/>
      <c r="F68" s="324"/>
      <c r="G68" s="324"/>
      <c r="H68" s="324"/>
      <c r="I68" s="324"/>
      <c r="J68" s="324"/>
      <c r="K68" s="324"/>
      <c r="L68" s="324"/>
      <c r="M68" s="324"/>
      <c r="N68" s="324"/>
      <c r="O68" s="324"/>
      <c r="P68" s="109"/>
      <c r="Q68" s="146"/>
      <c r="S68" s="134"/>
      <c r="T68" s="128"/>
      <c r="U68" s="129"/>
      <c r="V68" s="128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28"/>
      <c r="AI68" s="130"/>
      <c r="AJ68" s="421"/>
    </row>
    <row r="69" spans="1:36" ht="40.5" customHeight="1">
      <c r="A69" s="616"/>
      <c r="B69" s="7" t="s">
        <v>25</v>
      </c>
      <c r="C69" s="111" t="s">
        <v>525</v>
      </c>
      <c r="D69" s="109" t="s">
        <v>510</v>
      </c>
      <c r="E69" s="324"/>
      <c r="F69" s="324"/>
      <c r="G69" s="324"/>
      <c r="H69" s="324"/>
      <c r="I69" s="324"/>
      <c r="J69" s="324"/>
      <c r="K69" s="324"/>
      <c r="L69" s="324"/>
      <c r="M69" s="324"/>
      <c r="N69" s="324"/>
      <c r="O69" s="324"/>
      <c r="P69" s="109"/>
      <c r="Q69" s="146"/>
      <c r="S69" s="659"/>
      <c r="T69" s="128"/>
      <c r="U69" s="129"/>
      <c r="V69" s="128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28"/>
      <c r="AI69" s="130"/>
      <c r="AJ69" s="421"/>
    </row>
    <row r="70" spans="1:36" ht="50.25" customHeight="1">
      <c r="A70" s="615" t="s">
        <v>129</v>
      </c>
      <c r="B70" s="7" t="s">
        <v>24</v>
      </c>
      <c r="C70" s="111" t="s">
        <v>526</v>
      </c>
      <c r="D70" s="109" t="s">
        <v>513</v>
      </c>
      <c r="E70" s="322" t="s">
        <v>313</v>
      </c>
      <c r="F70" s="407">
        <v>1</v>
      </c>
      <c r="G70" s="322" t="s">
        <v>313</v>
      </c>
      <c r="H70" s="407">
        <v>1</v>
      </c>
      <c r="I70" s="407">
        <v>1</v>
      </c>
      <c r="J70" s="407">
        <v>1</v>
      </c>
      <c r="K70" s="407">
        <v>1</v>
      </c>
      <c r="L70" s="407">
        <v>1</v>
      </c>
      <c r="M70" s="407">
        <v>1</v>
      </c>
      <c r="N70" s="407">
        <v>1</v>
      </c>
      <c r="O70" s="322" t="s">
        <v>313</v>
      </c>
      <c r="P70" s="109"/>
      <c r="Q70" s="276">
        <v>1</v>
      </c>
      <c r="S70" s="659"/>
      <c r="T70" s="128"/>
      <c r="U70" s="129"/>
      <c r="V70" s="128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28"/>
      <c r="AI70" s="130"/>
      <c r="AJ70" s="421"/>
    </row>
    <row r="71" spans="1:36" ht="56.25" customHeight="1">
      <c r="A71" s="616"/>
      <c r="B71" s="7" t="s">
        <v>25</v>
      </c>
      <c r="C71" s="109" t="s">
        <v>527</v>
      </c>
      <c r="D71" s="109" t="s">
        <v>513</v>
      </c>
      <c r="E71" s="325" t="s">
        <v>313</v>
      </c>
      <c r="F71" s="266" t="s">
        <v>313</v>
      </c>
      <c r="G71" s="325">
        <v>1</v>
      </c>
      <c r="H71" s="109" t="s">
        <v>313</v>
      </c>
      <c r="I71" s="109" t="s">
        <v>313</v>
      </c>
      <c r="J71" s="109" t="s">
        <v>313</v>
      </c>
      <c r="K71" s="109" t="s">
        <v>313</v>
      </c>
      <c r="L71" s="109" t="s">
        <v>313</v>
      </c>
      <c r="M71" s="109" t="s">
        <v>313</v>
      </c>
      <c r="N71" s="109" t="s">
        <v>313</v>
      </c>
      <c r="O71" s="322" t="s">
        <v>313</v>
      </c>
      <c r="P71" s="109"/>
      <c r="Q71" s="276">
        <v>1</v>
      </c>
      <c r="S71" s="659"/>
      <c r="T71" s="128"/>
      <c r="U71" s="129"/>
      <c r="V71" s="128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28"/>
      <c r="AI71" s="130"/>
      <c r="AJ71" s="421"/>
    </row>
    <row r="72" spans="1:36" ht="55.5" customHeight="1">
      <c r="A72" s="615" t="s">
        <v>130</v>
      </c>
      <c r="B72" s="38" t="s">
        <v>24</v>
      </c>
      <c r="C72" s="112" t="s">
        <v>526</v>
      </c>
      <c r="D72" s="112" t="s">
        <v>513</v>
      </c>
      <c r="E72" s="266" t="s">
        <v>313</v>
      </c>
      <c r="F72" s="325">
        <v>1</v>
      </c>
      <c r="G72" s="266" t="s">
        <v>313</v>
      </c>
      <c r="H72" s="103">
        <v>1</v>
      </c>
      <c r="I72" s="103">
        <v>1</v>
      </c>
      <c r="J72" s="103">
        <v>1</v>
      </c>
      <c r="K72" s="103">
        <v>1</v>
      </c>
      <c r="L72" s="103">
        <v>1</v>
      </c>
      <c r="M72" s="103">
        <v>1</v>
      </c>
      <c r="N72" s="103">
        <v>1</v>
      </c>
      <c r="O72" s="322" t="s">
        <v>313</v>
      </c>
      <c r="P72" s="109"/>
      <c r="Q72" s="276">
        <v>1</v>
      </c>
      <c r="S72" s="127"/>
      <c r="T72" s="128"/>
      <c r="U72" s="129"/>
      <c r="V72" s="128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28"/>
      <c r="AI72" s="130"/>
      <c r="AJ72" s="421"/>
    </row>
    <row r="73" spans="1:36" ht="51.75" customHeight="1">
      <c r="A73" s="616"/>
      <c r="B73" s="38" t="s">
        <v>25</v>
      </c>
      <c r="C73" s="111" t="s">
        <v>527</v>
      </c>
      <c r="D73" s="112" t="s">
        <v>513</v>
      </c>
      <c r="E73" s="322" t="s">
        <v>313</v>
      </c>
      <c r="F73" s="322" t="s">
        <v>313</v>
      </c>
      <c r="G73" s="407">
        <v>1</v>
      </c>
      <c r="H73" s="322" t="s">
        <v>313</v>
      </c>
      <c r="I73" s="322" t="s">
        <v>313</v>
      </c>
      <c r="J73" s="322" t="s">
        <v>313</v>
      </c>
      <c r="K73" s="322" t="s">
        <v>313</v>
      </c>
      <c r="L73" s="322" t="s">
        <v>313</v>
      </c>
      <c r="M73" s="322" t="s">
        <v>313</v>
      </c>
      <c r="N73" s="322" t="s">
        <v>313</v>
      </c>
      <c r="O73" s="322" t="s">
        <v>313</v>
      </c>
      <c r="P73" s="109"/>
      <c r="Q73" s="276">
        <v>1</v>
      </c>
      <c r="S73" s="659"/>
      <c r="T73" s="128"/>
      <c r="U73" s="129"/>
      <c r="V73" s="135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33"/>
      <c r="AH73" s="128"/>
      <c r="AI73" s="660"/>
      <c r="AJ73" s="421"/>
    </row>
    <row r="74" spans="1:36" ht="45" customHeight="1">
      <c r="A74" s="615" t="s">
        <v>131</v>
      </c>
      <c r="B74" s="98" t="s">
        <v>24</v>
      </c>
      <c r="C74" s="111" t="s">
        <v>528</v>
      </c>
      <c r="D74" s="112" t="s">
        <v>514</v>
      </c>
      <c r="E74" s="326" t="s">
        <v>313</v>
      </c>
      <c r="F74" s="409">
        <v>1</v>
      </c>
      <c r="G74" s="326" t="s">
        <v>313</v>
      </c>
      <c r="H74" s="409">
        <v>1</v>
      </c>
      <c r="I74" s="409">
        <v>1</v>
      </c>
      <c r="J74" s="409">
        <v>1</v>
      </c>
      <c r="K74" s="409">
        <v>1</v>
      </c>
      <c r="L74" s="409">
        <v>1</v>
      </c>
      <c r="M74" s="409">
        <v>1</v>
      </c>
      <c r="N74" s="409">
        <v>1</v>
      </c>
      <c r="O74" s="326" t="s">
        <v>313</v>
      </c>
      <c r="P74" s="327"/>
      <c r="Q74" s="410">
        <v>1</v>
      </c>
      <c r="S74" s="659"/>
      <c r="T74" s="128"/>
      <c r="U74" s="129"/>
      <c r="V74" s="135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33"/>
      <c r="AH74" s="128"/>
      <c r="AI74" s="660"/>
      <c r="AJ74" s="421"/>
    </row>
    <row r="75" spans="1:36" ht="45" customHeight="1">
      <c r="A75" s="631"/>
      <c r="B75" s="95" t="s">
        <v>25</v>
      </c>
      <c r="C75" s="109" t="s">
        <v>515</v>
      </c>
      <c r="D75" s="125" t="s">
        <v>516</v>
      </c>
      <c r="E75" s="329" t="s">
        <v>313</v>
      </c>
      <c r="F75" s="327" t="s">
        <v>313</v>
      </c>
      <c r="G75" s="329">
        <v>1</v>
      </c>
      <c r="H75" s="327" t="s">
        <v>313</v>
      </c>
      <c r="I75" s="327" t="s">
        <v>313</v>
      </c>
      <c r="J75" s="327" t="s">
        <v>313</v>
      </c>
      <c r="K75" s="327" t="s">
        <v>313</v>
      </c>
      <c r="L75" s="327" t="s">
        <v>313</v>
      </c>
      <c r="M75" s="327" t="s">
        <v>313</v>
      </c>
      <c r="N75" s="327" t="s">
        <v>313</v>
      </c>
      <c r="O75" s="327" t="s">
        <v>313</v>
      </c>
      <c r="P75" s="327"/>
      <c r="Q75" s="410">
        <v>1</v>
      </c>
      <c r="S75" s="659"/>
      <c r="T75" s="128"/>
      <c r="U75" s="129"/>
      <c r="V75" s="135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33"/>
      <c r="AH75" s="128"/>
      <c r="AI75" s="660"/>
      <c r="AJ75" s="421"/>
    </row>
    <row r="76" spans="1:36" ht="45" customHeight="1">
      <c r="A76" s="93" t="s">
        <v>323</v>
      </c>
      <c r="B76" s="218">
        <v>13</v>
      </c>
      <c r="C76" s="415" t="s">
        <v>723</v>
      </c>
      <c r="D76" s="609"/>
      <c r="E76" s="610"/>
      <c r="F76" s="610"/>
      <c r="G76" s="610"/>
      <c r="H76" s="610"/>
      <c r="I76" s="610"/>
      <c r="J76" s="610"/>
      <c r="K76" s="610"/>
      <c r="L76" s="610"/>
      <c r="M76" s="610"/>
      <c r="N76" s="610"/>
      <c r="O76" s="610"/>
      <c r="P76" s="610"/>
      <c r="Q76" s="611"/>
      <c r="S76" s="659"/>
      <c r="T76" s="128"/>
      <c r="U76" s="129"/>
      <c r="V76" s="135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33"/>
      <c r="AH76" s="128"/>
      <c r="AI76" s="660"/>
      <c r="AJ76" s="421"/>
    </row>
    <row r="77" spans="1:36" ht="33" customHeight="1" thickBot="1">
      <c r="A77" s="124" t="s">
        <v>324</v>
      </c>
      <c r="B77" s="218">
        <v>10</v>
      </c>
      <c r="C77" s="415" t="s">
        <v>724</v>
      </c>
      <c r="D77" s="612"/>
      <c r="E77" s="613"/>
      <c r="F77" s="613"/>
      <c r="G77" s="613"/>
      <c r="H77" s="613"/>
      <c r="I77" s="613"/>
      <c r="J77" s="613"/>
      <c r="K77" s="613"/>
      <c r="L77" s="613"/>
      <c r="M77" s="613"/>
      <c r="N77" s="613"/>
      <c r="O77" s="613"/>
      <c r="P77" s="613"/>
      <c r="Q77" s="614"/>
      <c r="S77" s="659"/>
      <c r="T77" s="128"/>
      <c r="U77" s="129"/>
      <c r="V77" s="135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28"/>
      <c r="AI77" s="660"/>
      <c r="AJ77" s="421"/>
    </row>
    <row r="78" spans="1:36" ht="49.5" customHeight="1">
      <c r="A78" s="118" t="s">
        <v>168</v>
      </c>
      <c r="B78" s="403"/>
      <c r="C78" s="331"/>
      <c r="D78" s="331"/>
      <c r="E78" s="330"/>
      <c r="F78" s="330"/>
      <c r="G78" s="330"/>
      <c r="H78" s="330"/>
      <c r="I78" s="330"/>
      <c r="J78" s="330"/>
      <c r="K78" s="330"/>
      <c r="L78" s="330"/>
      <c r="M78" s="330"/>
      <c r="N78" s="330"/>
      <c r="O78" s="330"/>
      <c r="P78" s="331"/>
      <c r="Q78" s="332"/>
      <c r="S78" s="659"/>
      <c r="T78" s="128"/>
      <c r="U78" s="129"/>
      <c r="V78" s="136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28"/>
      <c r="AI78" s="660"/>
      <c r="AJ78" s="421"/>
    </row>
    <row r="79" spans="1:36" ht="51" customHeight="1">
      <c r="A79" s="632" t="s">
        <v>170</v>
      </c>
      <c r="B79" s="7" t="s">
        <v>24</v>
      </c>
      <c r="C79" s="416" t="s">
        <v>889</v>
      </c>
      <c r="D79" s="109"/>
      <c r="E79" s="103">
        <v>1</v>
      </c>
      <c r="F79" s="103">
        <v>1</v>
      </c>
      <c r="G79" s="109"/>
      <c r="H79" s="103">
        <v>1</v>
      </c>
      <c r="I79" s="103">
        <v>1</v>
      </c>
      <c r="J79" s="103">
        <v>1</v>
      </c>
      <c r="K79" s="103">
        <v>1</v>
      </c>
      <c r="L79" s="103">
        <v>1</v>
      </c>
      <c r="M79" s="103">
        <v>1</v>
      </c>
      <c r="N79" s="103">
        <v>1</v>
      </c>
      <c r="O79" s="103">
        <v>1</v>
      </c>
      <c r="P79" s="109"/>
      <c r="Q79" s="146"/>
      <c r="S79" s="659"/>
      <c r="T79" s="128"/>
      <c r="U79" s="129"/>
      <c r="V79" s="136"/>
      <c r="W79" s="137"/>
      <c r="X79" s="128"/>
      <c r="Y79" s="128"/>
      <c r="Z79" s="128"/>
      <c r="AA79" s="128"/>
      <c r="AB79" s="128"/>
      <c r="AC79" s="128"/>
      <c r="AD79" s="128"/>
      <c r="AE79" s="128"/>
      <c r="AF79" s="128"/>
      <c r="AG79" s="133"/>
      <c r="AH79" s="128"/>
      <c r="AI79" s="660"/>
      <c r="AJ79" s="421"/>
    </row>
    <row r="80" spans="1:36" ht="52.5" customHeight="1">
      <c r="A80" s="633"/>
      <c r="B80" s="7" t="s">
        <v>25</v>
      </c>
      <c r="C80" s="416" t="s">
        <v>889</v>
      </c>
      <c r="D80" s="109"/>
      <c r="E80" s="94"/>
      <c r="F80" s="94"/>
      <c r="G80" s="286">
        <v>1</v>
      </c>
      <c r="H80" s="94"/>
      <c r="I80" s="94"/>
      <c r="J80" s="94"/>
      <c r="K80" s="94"/>
      <c r="L80" s="94"/>
      <c r="M80" s="94"/>
      <c r="N80" s="94"/>
      <c r="O80" s="94"/>
      <c r="P80" s="109"/>
      <c r="Q80" s="146"/>
      <c r="S80" s="659"/>
      <c r="T80" s="128"/>
      <c r="U80" s="129"/>
      <c r="V80" s="128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28"/>
      <c r="AI80" s="130"/>
      <c r="AJ80" s="421"/>
    </row>
    <row r="81" spans="1:36" ht="27" customHeight="1">
      <c r="A81" s="615" t="s">
        <v>171</v>
      </c>
      <c r="B81" s="7" t="s">
        <v>24</v>
      </c>
      <c r="C81" s="399" t="s">
        <v>890</v>
      </c>
      <c r="D81" s="109"/>
      <c r="E81" s="103">
        <v>1</v>
      </c>
      <c r="F81" s="103">
        <v>1</v>
      </c>
      <c r="G81" s="109"/>
      <c r="H81" s="103">
        <v>1</v>
      </c>
      <c r="I81" s="103">
        <v>1</v>
      </c>
      <c r="J81" s="103">
        <v>1</v>
      </c>
      <c r="K81" s="103">
        <v>1</v>
      </c>
      <c r="L81" s="103">
        <v>1</v>
      </c>
      <c r="M81" s="103">
        <v>1</v>
      </c>
      <c r="N81" s="103">
        <v>1</v>
      </c>
      <c r="O81" s="103">
        <v>1</v>
      </c>
      <c r="P81" s="109"/>
      <c r="Q81" s="146"/>
      <c r="S81" s="659"/>
      <c r="T81" s="128"/>
      <c r="U81" s="129"/>
      <c r="V81" s="128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28"/>
      <c r="AI81" s="130"/>
      <c r="AJ81" s="421"/>
    </row>
    <row r="82" spans="1:36" ht="27" customHeight="1">
      <c r="A82" s="616"/>
      <c r="B82" s="7" t="s">
        <v>25</v>
      </c>
      <c r="C82" s="400" t="s">
        <v>891</v>
      </c>
      <c r="D82" s="109"/>
      <c r="E82" s="94"/>
      <c r="F82" s="94"/>
      <c r="G82" s="286">
        <v>1</v>
      </c>
      <c r="H82" s="94"/>
      <c r="I82" s="94"/>
      <c r="J82" s="94"/>
      <c r="K82" s="94"/>
      <c r="L82" s="94"/>
      <c r="M82" s="94"/>
      <c r="N82" s="94"/>
      <c r="O82" s="94"/>
      <c r="P82" s="109"/>
      <c r="Q82" s="146"/>
      <c r="S82" s="127"/>
      <c r="T82" s="128"/>
      <c r="U82" s="129"/>
      <c r="V82" s="128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28"/>
      <c r="AI82" s="130"/>
      <c r="AJ82" s="421"/>
    </row>
    <row r="83" spans="1:36" ht="27" customHeight="1">
      <c r="A83" s="615" t="s">
        <v>169</v>
      </c>
      <c r="B83" s="7" t="s">
        <v>24</v>
      </c>
      <c r="C83" s="398" t="s">
        <v>892</v>
      </c>
      <c r="D83" s="109"/>
      <c r="E83" s="406"/>
      <c r="F83" s="411">
        <v>1</v>
      </c>
      <c r="G83" s="406"/>
      <c r="H83" s="411">
        <v>1</v>
      </c>
      <c r="I83" s="411">
        <v>1</v>
      </c>
      <c r="J83" s="411">
        <v>1</v>
      </c>
      <c r="K83" s="411">
        <v>1</v>
      </c>
      <c r="L83" s="411">
        <v>1</v>
      </c>
      <c r="M83" s="411">
        <v>1</v>
      </c>
      <c r="N83" s="411">
        <v>1</v>
      </c>
      <c r="O83" s="411">
        <v>1</v>
      </c>
      <c r="P83" s="109"/>
      <c r="Q83" s="146"/>
      <c r="S83" s="127"/>
      <c r="T83" s="128"/>
      <c r="U83" s="129"/>
      <c r="V83" s="128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28"/>
      <c r="AI83" s="130"/>
      <c r="AJ83" s="421"/>
    </row>
    <row r="84" spans="1:36" ht="27" customHeight="1">
      <c r="A84" s="631"/>
      <c r="B84" s="7" t="s">
        <v>24</v>
      </c>
      <c r="C84" s="398" t="s">
        <v>893</v>
      </c>
      <c r="D84" s="109"/>
      <c r="E84" s="411">
        <v>1</v>
      </c>
      <c r="F84" s="411">
        <v>1</v>
      </c>
      <c r="G84" s="411">
        <v>1</v>
      </c>
      <c r="H84" s="411">
        <v>1</v>
      </c>
      <c r="I84" s="411">
        <v>1</v>
      </c>
      <c r="J84" s="411">
        <v>1</v>
      </c>
      <c r="K84" s="411">
        <v>1</v>
      </c>
      <c r="L84" s="411">
        <v>1</v>
      </c>
      <c r="M84" s="411">
        <v>1</v>
      </c>
      <c r="N84" s="411">
        <v>1</v>
      </c>
      <c r="O84" s="411">
        <v>1</v>
      </c>
      <c r="P84" s="109"/>
      <c r="Q84" s="146"/>
      <c r="S84" s="127"/>
      <c r="T84" s="128"/>
      <c r="U84" s="129"/>
      <c r="V84" s="128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28"/>
      <c r="AI84" s="130"/>
      <c r="AJ84" s="421"/>
    </row>
    <row r="85" spans="1:36" ht="27" customHeight="1">
      <c r="A85" s="631"/>
      <c r="B85" s="7" t="s">
        <v>24</v>
      </c>
      <c r="C85" s="398" t="s">
        <v>894</v>
      </c>
      <c r="D85" s="109"/>
      <c r="E85" s="411">
        <v>1</v>
      </c>
      <c r="F85" s="411">
        <v>1</v>
      </c>
      <c r="G85" s="406"/>
      <c r="H85" s="411">
        <v>1</v>
      </c>
      <c r="I85" s="411">
        <v>1</v>
      </c>
      <c r="J85" s="411">
        <v>1</v>
      </c>
      <c r="K85" s="411">
        <v>1</v>
      </c>
      <c r="L85" s="411">
        <v>1</v>
      </c>
      <c r="M85" s="411">
        <v>1</v>
      </c>
      <c r="N85" s="411">
        <v>1</v>
      </c>
      <c r="O85" s="411">
        <v>1</v>
      </c>
      <c r="P85" s="109"/>
      <c r="Q85" s="146"/>
      <c r="S85" s="127"/>
      <c r="T85" s="128"/>
      <c r="U85" s="129"/>
      <c r="V85" s="128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28"/>
      <c r="AI85" s="130"/>
      <c r="AJ85" s="421"/>
    </row>
    <row r="86" spans="1:36" ht="27" customHeight="1">
      <c r="A86" s="616"/>
      <c r="B86" s="7" t="s">
        <v>25</v>
      </c>
      <c r="C86" s="417" t="s">
        <v>895</v>
      </c>
      <c r="D86" s="109"/>
      <c r="E86" s="418"/>
      <c r="F86" s="418"/>
      <c r="G86" s="419">
        <v>1</v>
      </c>
      <c r="H86" s="418"/>
      <c r="I86" s="418"/>
      <c r="J86" s="418"/>
      <c r="K86" s="418"/>
      <c r="L86" s="418"/>
      <c r="M86" s="418"/>
      <c r="N86" s="418"/>
      <c r="O86" s="94"/>
      <c r="P86" s="109"/>
      <c r="Q86" s="146"/>
      <c r="S86" s="127"/>
      <c r="T86" s="128"/>
      <c r="U86" s="129"/>
      <c r="V86" s="128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28"/>
      <c r="AI86" s="130"/>
      <c r="AJ86" s="421"/>
    </row>
    <row r="87" spans="1:36" ht="27" customHeight="1">
      <c r="A87" s="615" t="s">
        <v>172</v>
      </c>
      <c r="B87" s="7" t="s">
        <v>24</v>
      </c>
      <c r="C87" s="399" t="s">
        <v>896</v>
      </c>
      <c r="D87" s="109"/>
      <c r="E87" s="103">
        <v>1</v>
      </c>
      <c r="F87" s="103">
        <v>1</v>
      </c>
      <c r="G87" s="109"/>
      <c r="H87" s="103">
        <v>1</v>
      </c>
      <c r="I87" s="103">
        <v>1</v>
      </c>
      <c r="J87" s="103">
        <v>1</v>
      </c>
      <c r="K87" s="103">
        <v>1</v>
      </c>
      <c r="L87" s="103">
        <v>1</v>
      </c>
      <c r="M87" s="103">
        <v>1</v>
      </c>
      <c r="N87" s="103">
        <v>1</v>
      </c>
      <c r="O87" s="103">
        <v>1</v>
      </c>
      <c r="P87" s="109"/>
      <c r="Q87" s="146"/>
      <c r="S87" s="127"/>
      <c r="T87" s="128"/>
      <c r="U87" s="129"/>
      <c r="V87" s="128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28"/>
      <c r="AI87" s="130"/>
      <c r="AJ87" s="421"/>
    </row>
    <row r="88" spans="1:36" ht="75" customHeight="1">
      <c r="A88" s="616"/>
      <c r="B88" s="7" t="s">
        <v>25</v>
      </c>
      <c r="C88" s="400" t="s">
        <v>899</v>
      </c>
      <c r="D88" s="109"/>
      <c r="E88" s="94"/>
      <c r="F88" s="94"/>
      <c r="G88" s="286">
        <v>1</v>
      </c>
      <c r="H88" s="94"/>
      <c r="I88" s="94"/>
      <c r="J88" s="94"/>
      <c r="K88" s="94"/>
      <c r="L88" s="94"/>
      <c r="M88" s="94"/>
      <c r="N88" s="94"/>
      <c r="O88" s="94"/>
      <c r="P88" s="109"/>
      <c r="Q88" s="146"/>
      <c r="S88" s="659"/>
      <c r="T88" s="128"/>
      <c r="U88" s="129"/>
      <c r="V88" s="128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28"/>
      <c r="AI88" s="130"/>
      <c r="AJ88" s="421"/>
    </row>
    <row r="89" spans="1:36" ht="36" customHeight="1">
      <c r="A89" s="622" t="s">
        <v>173</v>
      </c>
      <c r="B89" s="7" t="s">
        <v>24</v>
      </c>
      <c r="C89" s="399" t="s">
        <v>897</v>
      </c>
      <c r="D89" s="327"/>
      <c r="E89" s="103">
        <v>1</v>
      </c>
      <c r="F89" s="103">
        <v>1</v>
      </c>
      <c r="G89" s="109"/>
      <c r="H89" s="103">
        <v>1</v>
      </c>
      <c r="I89" s="103">
        <v>1</v>
      </c>
      <c r="J89" s="103">
        <v>1</v>
      </c>
      <c r="K89" s="103">
        <v>1</v>
      </c>
      <c r="L89" s="103">
        <v>1</v>
      </c>
      <c r="M89" s="103">
        <v>1</v>
      </c>
      <c r="N89" s="103">
        <v>1</v>
      </c>
      <c r="O89" s="103">
        <v>1</v>
      </c>
      <c r="P89" s="327"/>
      <c r="Q89" s="328"/>
      <c r="S89" s="659"/>
      <c r="T89" s="128"/>
      <c r="U89" s="129"/>
      <c r="V89" s="128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28"/>
      <c r="AI89" s="130"/>
      <c r="AJ89" s="421"/>
    </row>
    <row r="90" spans="1:36" ht="66.75" customHeight="1">
      <c r="A90" s="622"/>
      <c r="B90" s="7" t="s">
        <v>25</v>
      </c>
      <c r="C90" s="400" t="s">
        <v>898</v>
      </c>
      <c r="D90" s="109"/>
      <c r="E90" s="94"/>
      <c r="F90" s="94"/>
      <c r="G90" s="286">
        <v>1</v>
      </c>
      <c r="H90" s="94"/>
      <c r="I90" s="94"/>
      <c r="J90" s="94"/>
      <c r="K90" s="94"/>
      <c r="L90" s="94"/>
      <c r="M90" s="94"/>
      <c r="N90" s="94"/>
      <c r="O90" s="94"/>
      <c r="P90" s="109"/>
      <c r="Q90" s="146"/>
      <c r="S90" s="659"/>
      <c r="T90" s="128"/>
      <c r="U90" s="129"/>
      <c r="V90" s="128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28"/>
      <c r="AI90" s="130"/>
      <c r="AJ90" s="421"/>
    </row>
    <row r="91" spans="1:36" ht="22.5" customHeight="1">
      <c r="A91" s="32" t="s">
        <v>323</v>
      </c>
      <c r="B91" s="402">
        <v>7</v>
      </c>
      <c r="C91" s="623"/>
      <c r="D91" s="624"/>
      <c r="E91" s="624"/>
      <c r="F91" s="624"/>
      <c r="G91" s="624"/>
      <c r="H91" s="624"/>
      <c r="I91" s="624"/>
      <c r="J91" s="624"/>
      <c r="K91" s="624"/>
      <c r="L91" s="624"/>
      <c r="M91" s="624"/>
      <c r="N91" s="624"/>
      <c r="O91" s="624"/>
      <c r="P91" s="624"/>
      <c r="Q91" s="625"/>
      <c r="S91" s="127"/>
      <c r="T91" s="128"/>
      <c r="U91" s="129"/>
      <c r="V91" s="128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28"/>
      <c r="AI91" s="130"/>
      <c r="AJ91" s="421"/>
    </row>
    <row r="92" spans="1:36" ht="22.5" customHeight="1" thickBot="1">
      <c r="A92" s="339" t="s">
        <v>324</v>
      </c>
      <c r="B92" s="402">
        <v>5</v>
      </c>
      <c r="C92" s="626"/>
      <c r="D92" s="627"/>
      <c r="E92" s="627"/>
      <c r="F92" s="627"/>
      <c r="G92" s="627"/>
      <c r="H92" s="627"/>
      <c r="I92" s="627"/>
      <c r="J92" s="627"/>
      <c r="K92" s="627"/>
      <c r="L92" s="627"/>
      <c r="M92" s="627"/>
      <c r="N92" s="627"/>
      <c r="O92" s="627"/>
      <c r="P92" s="627"/>
      <c r="Q92" s="628"/>
      <c r="S92" s="127"/>
      <c r="T92" s="128"/>
      <c r="U92" s="129"/>
      <c r="V92" s="128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28"/>
      <c r="AI92" s="130"/>
      <c r="AJ92" s="421"/>
    </row>
    <row r="93" spans="1:36" ht="37.5" customHeight="1">
      <c r="A93" s="106" t="s">
        <v>132</v>
      </c>
      <c r="B93" s="629"/>
      <c r="C93" s="629"/>
      <c r="D93" s="629"/>
      <c r="E93" s="629"/>
      <c r="F93" s="629"/>
      <c r="G93" s="629"/>
      <c r="H93" s="629"/>
      <c r="I93" s="629"/>
      <c r="J93" s="629"/>
      <c r="K93" s="629"/>
      <c r="L93" s="629"/>
      <c r="M93" s="629"/>
      <c r="N93" s="629"/>
      <c r="O93" s="629"/>
      <c r="P93" s="629"/>
      <c r="Q93" s="630"/>
      <c r="S93" s="682"/>
      <c r="T93" s="130"/>
      <c r="U93" s="136"/>
      <c r="V93" s="138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0"/>
      <c r="AI93" s="660"/>
      <c r="AJ93" s="421"/>
    </row>
    <row r="94" spans="1:36" ht="33" customHeight="1">
      <c r="A94" s="615" t="s">
        <v>133</v>
      </c>
      <c r="B94" s="7" t="s">
        <v>24</v>
      </c>
      <c r="C94" s="109" t="s">
        <v>463</v>
      </c>
      <c r="D94" s="109" t="s">
        <v>464</v>
      </c>
      <c r="E94" s="322"/>
      <c r="F94" s="407">
        <v>1</v>
      </c>
      <c r="G94" s="407">
        <v>1</v>
      </c>
      <c r="H94" s="407">
        <v>1</v>
      </c>
      <c r="I94" s="407">
        <v>1</v>
      </c>
      <c r="J94" s="407">
        <v>1</v>
      </c>
      <c r="K94" s="407">
        <v>1</v>
      </c>
      <c r="L94" s="407">
        <v>1</v>
      </c>
      <c r="M94" s="407">
        <v>1</v>
      </c>
      <c r="N94" s="322"/>
      <c r="O94" s="322"/>
      <c r="P94" s="103">
        <v>1</v>
      </c>
      <c r="Q94" s="414">
        <v>1</v>
      </c>
      <c r="S94" s="682"/>
      <c r="T94" s="130"/>
      <c r="U94" s="129"/>
      <c r="V94" s="138"/>
      <c r="W94" s="137"/>
      <c r="X94" s="128"/>
      <c r="Y94" s="128"/>
      <c r="Z94" s="128"/>
      <c r="AA94" s="128"/>
      <c r="AB94" s="128"/>
      <c r="AC94" s="128"/>
      <c r="AD94" s="128"/>
      <c r="AE94" s="128"/>
      <c r="AF94" s="128"/>
      <c r="AG94" s="133"/>
      <c r="AH94" s="130"/>
      <c r="AI94" s="660"/>
      <c r="AJ94" s="421"/>
    </row>
    <row r="95" spans="1:36" ht="38.25" customHeight="1">
      <c r="A95" s="616"/>
      <c r="B95" s="7" t="s">
        <v>24</v>
      </c>
      <c r="C95" s="109" t="s">
        <v>465</v>
      </c>
      <c r="D95" s="109" t="s">
        <v>464</v>
      </c>
      <c r="E95" s="322"/>
      <c r="F95" s="407">
        <v>1</v>
      </c>
      <c r="G95" s="322"/>
      <c r="H95" s="407">
        <v>1</v>
      </c>
      <c r="I95" s="407">
        <v>1</v>
      </c>
      <c r="J95" s="407">
        <v>1</v>
      </c>
      <c r="K95" s="407">
        <v>1</v>
      </c>
      <c r="L95" s="407">
        <v>1</v>
      </c>
      <c r="M95" s="407">
        <v>1</v>
      </c>
      <c r="N95" s="322"/>
      <c r="O95" s="322"/>
      <c r="P95" s="103">
        <v>1</v>
      </c>
      <c r="Q95" s="414">
        <v>1</v>
      </c>
      <c r="S95" s="659"/>
      <c r="T95" s="128"/>
      <c r="U95" s="129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33"/>
      <c r="AH95" s="128"/>
      <c r="AI95" s="660"/>
      <c r="AJ95" s="421"/>
    </row>
    <row r="96" spans="1:36" ht="35.25" customHeight="1">
      <c r="A96" s="615" t="s">
        <v>134</v>
      </c>
      <c r="B96" s="7" t="s">
        <v>24</v>
      </c>
      <c r="C96" s="109" t="s">
        <v>466</v>
      </c>
      <c r="D96" s="109" t="s">
        <v>464</v>
      </c>
      <c r="E96" s="407">
        <v>1</v>
      </c>
      <c r="F96" s="407">
        <v>1</v>
      </c>
      <c r="G96" s="322"/>
      <c r="H96" s="407">
        <v>1</v>
      </c>
      <c r="I96" s="407">
        <v>1</v>
      </c>
      <c r="J96" s="407">
        <v>1</v>
      </c>
      <c r="K96" s="407">
        <v>1</v>
      </c>
      <c r="L96" s="407">
        <v>1</v>
      </c>
      <c r="M96" s="407">
        <v>1</v>
      </c>
      <c r="N96" s="322"/>
      <c r="O96" s="322"/>
      <c r="P96" s="103">
        <v>1</v>
      </c>
      <c r="Q96" s="414">
        <v>1</v>
      </c>
      <c r="S96" s="659"/>
      <c r="T96" s="139"/>
      <c r="U96" s="129"/>
      <c r="V96" s="128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28"/>
      <c r="AI96" s="660"/>
      <c r="AJ96" s="421"/>
    </row>
    <row r="97" spans="1:36" ht="33.75" customHeight="1">
      <c r="A97" s="616"/>
      <c r="B97" s="7" t="s">
        <v>25</v>
      </c>
      <c r="C97" s="109" t="s">
        <v>467</v>
      </c>
      <c r="D97" s="109" t="s">
        <v>468</v>
      </c>
      <c r="E97" s="322"/>
      <c r="F97" s="322"/>
      <c r="G97" s="407">
        <v>1</v>
      </c>
      <c r="H97" s="322"/>
      <c r="I97" s="322"/>
      <c r="J97" s="322"/>
      <c r="K97" s="322"/>
      <c r="L97" s="322"/>
      <c r="M97" s="322"/>
      <c r="N97" s="322"/>
      <c r="O97" s="322"/>
      <c r="P97" s="109"/>
      <c r="Q97" s="335"/>
      <c r="S97" s="659"/>
      <c r="T97" s="140"/>
      <c r="U97" s="129"/>
      <c r="V97" s="138"/>
      <c r="W97" s="338"/>
      <c r="X97" s="338"/>
      <c r="Y97" s="338"/>
      <c r="Z97" s="338"/>
      <c r="AA97" s="338"/>
      <c r="AB97" s="338"/>
      <c r="AC97" s="338"/>
      <c r="AD97" s="338"/>
      <c r="AE97" s="338"/>
      <c r="AF97" s="338"/>
      <c r="AG97" s="338"/>
      <c r="AH97" s="340"/>
      <c r="AI97" s="678"/>
      <c r="AJ97" s="421"/>
    </row>
    <row r="98" spans="1:36" ht="27" customHeight="1">
      <c r="A98" s="615" t="s">
        <v>135</v>
      </c>
      <c r="B98" s="7" t="s">
        <v>24</v>
      </c>
      <c r="C98" s="109" t="s">
        <v>469</v>
      </c>
      <c r="D98" s="109" t="s">
        <v>470</v>
      </c>
      <c r="E98" s="322"/>
      <c r="F98" s="322"/>
      <c r="G98" s="407">
        <v>1</v>
      </c>
      <c r="H98" s="407">
        <v>1</v>
      </c>
      <c r="I98" s="407">
        <v>1</v>
      </c>
      <c r="J98" s="407">
        <v>1</v>
      </c>
      <c r="K98" s="407">
        <v>1</v>
      </c>
      <c r="L98" s="407">
        <v>1</v>
      </c>
      <c r="M98" s="407">
        <v>1</v>
      </c>
      <c r="N98" s="407">
        <v>1</v>
      </c>
      <c r="O98" s="322"/>
      <c r="P98" s="103">
        <v>1</v>
      </c>
      <c r="Q98" s="414">
        <v>1</v>
      </c>
      <c r="S98" s="659"/>
      <c r="T98" s="139"/>
      <c r="U98" s="141"/>
      <c r="V98" s="138"/>
      <c r="W98" s="137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678"/>
      <c r="AJ98" s="421"/>
    </row>
    <row r="99" spans="1:36" ht="34.5" customHeight="1">
      <c r="A99" s="631"/>
      <c r="B99" s="7" t="s">
        <v>24</v>
      </c>
      <c r="C99" s="109" t="s">
        <v>471</v>
      </c>
      <c r="D99" s="109" t="s">
        <v>464</v>
      </c>
      <c r="E99" s="322"/>
      <c r="F99" s="407">
        <v>1</v>
      </c>
      <c r="G99" s="407">
        <v>1</v>
      </c>
      <c r="H99" s="407">
        <v>1</v>
      </c>
      <c r="I99" s="407">
        <v>1</v>
      </c>
      <c r="J99" s="407">
        <v>1</v>
      </c>
      <c r="K99" s="407">
        <v>1</v>
      </c>
      <c r="L99" s="407">
        <v>1</v>
      </c>
      <c r="M99" s="407">
        <v>1</v>
      </c>
      <c r="N99" s="407">
        <v>1</v>
      </c>
      <c r="O99" s="407">
        <v>1</v>
      </c>
      <c r="P99" s="103">
        <v>1</v>
      </c>
      <c r="Q99" s="414">
        <v>1</v>
      </c>
      <c r="S99" s="421"/>
      <c r="T99" s="421"/>
      <c r="U99" s="421"/>
      <c r="V99" s="421"/>
      <c r="W99" s="421"/>
      <c r="X99" s="421"/>
      <c r="Y99" s="421"/>
      <c r="Z99" s="421"/>
      <c r="AA99" s="421"/>
      <c r="AB99" s="421"/>
      <c r="AC99" s="421"/>
      <c r="AD99" s="421"/>
      <c r="AE99" s="421"/>
      <c r="AF99" s="421"/>
      <c r="AG99" s="421"/>
      <c r="AH99" s="421"/>
      <c r="AI99" s="421"/>
      <c r="AJ99" s="421"/>
    </row>
    <row r="100" spans="1:36" ht="30" customHeight="1">
      <c r="A100" s="616"/>
      <c r="B100" s="7" t="s">
        <v>24</v>
      </c>
      <c r="C100" s="109" t="s">
        <v>472</v>
      </c>
      <c r="D100" s="109" t="s">
        <v>464</v>
      </c>
      <c r="E100" s="322"/>
      <c r="F100" s="407">
        <v>1</v>
      </c>
      <c r="G100" s="407">
        <v>1</v>
      </c>
      <c r="H100" s="407">
        <v>1</v>
      </c>
      <c r="I100" s="407">
        <v>1</v>
      </c>
      <c r="J100" s="407">
        <v>1</v>
      </c>
      <c r="K100" s="407">
        <v>1</v>
      </c>
      <c r="L100" s="407">
        <v>1</v>
      </c>
      <c r="M100" s="407">
        <v>1</v>
      </c>
      <c r="N100" s="407">
        <v>1</v>
      </c>
      <c r="O100" s="407">
        <v>1</v>
      </c>
      <c r="P100" s="103">
        <v>1</v>
      </c>
      <c r="Q100" s="414">
        <v>1</v>
      </c>
      <c r="S100" s="421"/>
      <c r="T100" s="421"/>
      <c r="U100" s="421"/>
      <c r="V100" s="421"/>
      <c r="W100" s="421"/>
      <c r="X100" s="421"/>
      <c r="Y100" s="421"/>
      <c r="Z100" s="421"/>
      <c r="AA100" s="421"/>
      <c r="AB100" s="421"/>
      <c r="AC100" s="421"/>
      <c r="AD100" s="421"/>
      <c r="AE100" s="421"/>
      <c r="AF100" s="421"/>
      <c r="AG100" s="421"/>
      <c r="AH100" s="421"/>
      <c r="AI100" s="421"/>
      <c r="AJ100" s="421"/>
    </row>
    <row r="101" spans="1:36" ht="47.25" customHeight="1">
      <c r="A101" s="108" t="s">
        <v>136</v>
      </c>
      <c r="B101" s="7" t="s">
        <v>24</v>
      </c>
      <c r="C101" s="109" t="s">
        <v>473</v>
      </c>
      <c r="D101" s="109" t="s">
        <v>464</v>
      </c>
      <c r="E101" s="407">
        <v>1</v>
      </c>
      <c r="F101" s="407">
        <v>1</v>
      </c>
      <c r="G101" s="407">
        <v>1</v>
      </c>
      <c r="H101" s="407">
        <v>1</v>
      </c>
      <c r="I101" s="407">
        <v>1</v>
      </c>
      <c r="J101" s="407">
        <v>1</v>
      </c>
      <c r="K101" s="407">
        <v>1</v>
      </c>
      <c r="L101" s="407">
        <v>1</v>
      </c>
      <c r="M101" s="407">
        <v>1</v>
      </c>
      <c r="N101" s="407">
        <v>1</v>
      </c>
      <c r="O101" s="407">
        <v>1</v>
      </c>
      <c r="P101" s="103">
        <v>1</v>
      </c>
      <c r="Q101" s="414">
        <v>1</v>
      </c>
      <c r="S101" s="421"/>
      <c r="T101" s="421"/>
      <c r="U101" s="421"/>
      <c r="V101" s="421"/>
      <c r="W101" s="421"/>
      <c r="X101" s="421"/>
      <c r="Y101" s="421"/>
      <c r="Z101" s="421"/>
      <c r="AA101" s="421"/>
      <c r="AB101" s="421"/>
      <c r="AC101" s="421"/>
      <c r="AD101" s="421"/>
      <c r="AE101" s="421"/>
      <c r="AF101" s="421"/>
      <c r="AG101" s="421"/>
      <c r="AH101" s="421"/>
      <c r="AI101" s="421"/>
      <c r="AJ101" s="421"/>
    </row>
    <row r="102" spans="1:35" ht="21.75" customHeight="1">
      <c r="A102" s="420" t="s">
        <v>474</v>
      </c>
      <c r="B102" s="7"/>
      <c r="C102" s="109"/>
      <c r="D102" s="109"/>
      <c r="E102" s="322"/>
      <c r="F102" s="322"/>
      <c r="G102" s="322"/>
      <c r="H102" s="322"/>
      <c r="I102" s="322"/>
      <c r="J102" s="322"/>
      <c r="K102" s="322"/>
      <c r="L102" s="322"/>
      <c r="M102" s="322"/>
      <c r="N102" s="322"/>
      <c r="O102" s="322"/>
      <c r="P102" s="109"/>
      <c r="Q102" s="335"/>
      <c r="S102" s="421"/>
      <c r="T102" s="421"/>
      <c r="U102" s="421"/>
      <c r="V102" s="421"/>
      <c r="W102" s="421"/>
      <c r="X102" s="421"/>
      <c r="Y102" s="421"/>
      <c r="Z102" s="421"/>
      <c r="AA102" s="421"/>
      <c r="AB102" s="421"/>
      <c r="AC102" s="421"/>
      <c r="AD102" s="421"/>
      <c r="AE102" s="421"/>
      <c r="AF102" s="421"/>
      <c r="AG102" s="421"/>
      <c r="AH102" s="421"/>
      <c r="AI102" s="421"/>
    </row>
    <row r="103" spans="1:35" ht="31.5" customHeight="1">
      <c r="A103" s="108" t="s">
        <v>137</v>
      </c>
      <c r="B103" s="7" t="s">
        <v>24</v>
      </c>
      <c r="C103" s="109" t="s">
        <v>475</v>
      </c>
      <c r="D103" s="109" t="s">
        <v>464</v>
      </c>
      <c r="E103" s="407">
        <v>1</v>
      </c>
      <c r="F103" s="407">
        <v>1</v>
      </c>
      <c r="G103" s="407">
        <v>1</v>
      </c>
      <c r="H103" s="407">
        <v>1</v>
      </c>
      <c r="I103" s="407">
        <v>1</v>
      </c>
      <c r="J103" s="407">
        <v>1</v>
      </c>
      <c r="K103" s="407">
        <v>1</v>
      </c>
      <c r="L103" s="407">
        <v>1</v>
      </c>
      <c r="M103" s="407">
        <v>1</v>
      </c>
      <c r="N103" s="407">
        <v>1</v>
      </c>
      <c r="O103" s="407">
        <v>1</v>
      </c>
      <c r="P103" s="103">
        <v>1</v>
      </c>
      <c r="Q103" s="414">
        <v>1</v>
      </c>
      <c r="S103" s="421"/>
      <c r="T103" s="421"/>
      <c r="U103" s="421"/>
      <c r="V103" s="421"/>
      <c r="W103" s="421"/>
      <c r="X103" s="421"/>
      <c r="Y103" s="421"/>
      <c r="Z103" s="421"/>
      <c r="AA103" s="421"/>
      <c r="AB103" s="421"/>
      <c r="AC103" s="421"/>
      <c r="AD103" s="421"/>
      <c r="AE103" s="421"/>
      <c r="AF103" s="421"/>
      <c r="AG103" s="421"/>
      <c r="AH103" s="421"/>
      <c r="AI103" s="421"/>
    </row>
    <row r="104" spans="1:35" ht="36" customHeight="1">
      <c r="A104" s="615" t="s">
        <v>137</v>
      </c>
      <c r="B104" s="7" t="s">
        <v>25</v>
      </c>
      <c r="C104" s="109" t="s">
        <v>475</v>
      </c>
      <c r="D104" s="109" t="s">
        <v>464</v>
      </c>
      <c r="E104" s="322"/>
      <c r="F104" s="407">
        <v>1</v>
      </c>
      <c r="G104" s="322"/>
      <c r="H104" s="322"/>
      <c r="I104" s="322"/>
      <c r="J104" s="322"/>
      <c r="K104" s="322"/>
      <c r="L104" s="322"/>
      <c r="M104" s="407">
        <v>1</v>
      </c>
      <c r="N104" s="322"/>
      <c r="O104" s="322"/>
      <c r="P104" s="109"/>
      <c r="Q104" s="335"/>
      <c r="S104" s="421"/>
      <c r="T104" s="421"/>
      <c r="U104" s="421"/>
      <c r="V104" s="421"/>
      <c r="W104" s="421"/>
      <c r="X104" s="421"/>
      <c r="Y104" s="421"/>
      <c r="Z104" s="421"/>
      <c r="AA104" s="421"/>
      <c r="AB104" s="421"/>
      <c r="AC104" s="421"/>
      <c r="AD104" s="421"/>
      <c r="AE104" s="421"/>
      <c r="AF104" s="421"/>
      <c r="AG104" s="421"/>
      <c r="AH104" s="421"/>
      <c r="AI104" s="421"/>
    </row>
    <row r="105" spans="1:35" ht="41.25" customHeight="1">
      <c r="A105" s="616"/>
      <c r="B105" s="7" t="s">
        <v>25</v>
      </c>
      <c r="C105" s="109" t="s">
        <v>476</v>
      </c>
      <c r="D105" s="109" t="s">
        <v>477</v>
      </c>
      <c r="E105" s="322"/>
      <c r="F105" s="322"/>
      <c r="G105" s="407">
        <v>1</v>
      </c>
      <c r="H105" s="322"/>
      <c r="I105" s="322"/>
      <c r="J105" s="322"/>
      <c r="K105" s="322"/>
      <c r="L105" s="322"/>
      <c r="M105" s="322"/>
      <c r="N105" s="322"/>
      <c r="O105" s="322"/>
      <c r="P105" s="109"/>
      <c r="Q105" s="335"/>
      <c r="S105" s="421"/>
      <c r="T105" s="421"/>
      <c r="U105" s="421"/>
      <c r="V105" s="421"/>
      <c r="W105" s="421"/>
      <c r="X105" s="421"/>
      <c r="Y105" s="421"/>
      <c r="Z105" s="421"/>
      <c r="AA105" s="421"/>
      <c r="AB105" s="421"/>
      <c r="AC105" s="421"/>
      <c r="AD105" s="421"/>
      <c r="AE105" s="421"/>
      <c r="AF105" s="421"/>
      <c r="AG105" s="421"/>
      <c r="AH105" s="421"/>
      <c r="AI105" s="421"/>
    </row>
    <row r="106" spans="1:35" ht="30" customHeight="1">
      <c r="A106" s="615" t="s">
        <v>138</v>
      </c>
      <c r="B106" s="7" t="s">
        <v>24</v>
      </c>
      <c r="C106" s="109" t="s">
        <v>478</v>
      </c>
      <c r="D106" s="109" t="s">
        <v>464</v>
      </c>
      <c r="E106" s="407">
        <v>1</v>
      </c>
      <c r="F106" s="407">
        <v>1</v>
      </c>
      <c r="G106" s="407">
        <v>1</v>
      </c>
      <c r="H106" s="407">
        <v>1</v>
      </c>
      <c r="I106" s="407">
        <v>1</v>
      </c>
      <c r="J106" s="407">
        <v>1</v>
      </c>
      <c r="K106" s="407">
        <v>1</v>
      </c>
      <c r="L106" s="407">
        <v>1</v>
      </c>
      <c r="M106" s="407">
        <v>1</v>
      </c>
      <c r="N106" s="407">
        <v>1</v>
      </c>
      <c r="O106" s="322"/>
      <c r="P106" s="103">
        <v>1</v>
      </c>
      <c r="Q106" s="414">
        <v>1</v>
      </c>
      <c r="S106" s="421"/>
      <c r="T106" s="421"/>
      <c r="U106" s="421"/>
      <c r="V106" s="421"/>
      <c r="W106" s="421"/>
      <c r="X106" s="421"/>
      <c r="Y106" s="421"/>
      <c r="Z106" s="421"/>
      <c r="AA106" s="421"/>
      <c r="AB106" s="421"/>
      <c r="AC106" s="421"/>
      <c r="AD106" s="421"/>
      <c r="AE106" s="421"/>
      <c r="AF106" s="421"/>
      <c r="AG106" s="421"/>
      <c r="AH106" s="421"/>
      <c r="AI106" s="421"/>
    </row>
    <row r="107" spans="1:35" ht="28.5" customHeight="1">
      <c r="A107" s="631"/>
      <c r="B107" s="7" t="s">
        <v>25</v>
      </c>
      <c r="C107" s="109" t="s">
        <v>479</v>
      </c>
      <c r="D107" s="109" t="s">
        <v>480</v>
      </c>
      <c r="E107" s="322"/>
      <c r="F107" s="322"/>
      <c r="G107" s="407">
        <v>1</v>
      </c>
      <c r="H107" s="322"/>
      <c r="I107" s="322"/>
      <c r="J107" s="322"/>
      <c r="K107" s="322"/>
      <c r="L107" s="322"/>
      <c r="M107" s="322"/>
      <c r="N107" s="322"/>
      <c r="O107" s="322"/>
      <c r="P107" s="109"/>
      <c r="Q107" s="335"/>
      <c r="S107" s="421"/>
      <c r="T107" s="421"/>
      <c r="U107" s="421"/>
      <c r="V107" s="421"/>
      <c r="W107" s="421"/>
      <c r="X107" s="421"/>
      <c r="Y107" s="421"/>
      <c r="Z107" s="421"/>
      <c r="AA107" s="421"/>
      <c r="AB107" s="421"/>
      <c r="AC107" s="421"/>
      <c r="AD107" s="421"/>
      <c r="AE107" s="421"/>
      <c r="AF107" s="421"/>
      <c r="AG107" s="421"/>
      <c r="AH107" s="421"/>
      <c r="AI107" s="421"/>
    </row>
    <row r="108" spans="1:35" ht="30" customHeight="1">
      <c r="A108" s="616"/>
      <c r="B108" s="7" t="s">
        <v>25</v>
      </c>
      <c r="C108" s="109" t="s">
        <v>481</v>
      </c>
      <c r="D108" s="109" t="s">
        <v>482</v>
      </c>
      <c r="E108" s="322"/>
      <c r="F108" s="407">
        <v>1</v>
      </c>
      <c r="G108" s="322"/>
      <c r="H108" s="407">
        <v>1</v>
      </c>
      <c r="I108" s="407">
        <v>1</v>
      </c>
      <c r="J108" s="407">
        <v>1</v>
      </c>
      <c r="K108" s="407">
        <v>1</v>
      </c>
      <c r="L108" s="322"/>
      <c r="M108" s="407">
        <v>1</v>
      </c>
      <c r="N108" s="407">
        <v>1</v>
      </c>
      <c r="O108" s="322"/>
      <c r="P108" s="109"/>
      <c r="Q108" s="335"/>
      <c r="S108" s="421"/>
      <c r="T108" s="421"/>
      <c r="U108" s="421"/>
      <c r="V108" s="421"/>
      <c r="W108" s="421"/>
      <c r="X108" s="421"/>
      <c r="Y108" s="421"/>
      <c r="Z108" s="421"/>
      <c r="AA108" s="421"/>
      <c r="AB108" s="421"/>
      <c r="AC108" s="421"/>
      <c r="AD108" s="421"/>
      <c r="AE108" s="421"/>
      <c r="AF108" s="421"/>
      <c r="AG108" s="421"/>
      <c r="AH108" s="421"/>
      <c r="AI108" s="421"/>
    </row>
    <row r="109" spans="1:35" s="424" customFormat="1" ht="20.25" customHeight="1">
      <c r="A109" s="99" t="s">
        <v>323</v>
      </c>
      <c r="B109" s="98">
        <v>9</v>
      </c>
      <c r="C109" s="672"/>
      <c r="D109" s="673"/>
      <c r="E109" s="673"/>
      <c r="F109" s="673"/>
      <c r="G109" s="673"/>
      <c r="H109" s="673"/>
      <c r="I109" s="673"/>
      <c r="J109" s="673"/>
      <c r="K109" s="673"/>
      <c r="L109" s="673"/>
      <c r="M109" s="673"/>
      <c r="N109" s="673"/>
      <c r="O109" s="673"/>
      <c r="P109" s="673"/>
      <c r="Q109" s="674"/>
      <c r="S109" s="425"/>
      <c r="T109" s="425"/>
      <c r="U109" s="425"/>
      <c r="V109" s="425"/>
      <c r="W109" s="425"/>
      <c r="X109" s="425"/>
      <c r="Y109" s="425"/>
      <c r="Z109" s="425"/>
      <c r="AA109" s="425"/>
      <c r="AB109" s="425"/>
      <c r="AC109" s="425"/>
      <c r="AD109" s="425"/>
      <c r="AE109" s="425"/>
      <c r="AF109" s="425"/>
      <c r="AG109" s="425"/>
      <c r="AH109" s="425"/>
      <c r="AI109" s="425"/>
    </row>
    <row r="110" spans="1:35" s="424" customFormat="1" ht="22.5" customHeight="1" thickBot="1">
      <c r="A110" s="101" t="s">
        <v>324</v>
      </c>
      <c r="B110" s="404">
        <v>5</v>
      </c>
      <c r="C110" s="675"/>
      <c r="D110" s="676"/>
      <c r="E110" s="676"/>
      <c r="F110" s="676"/>
      <c r="G110" s="676"/>
      <c r="H110" s="676"/>
      <c r="I110" s="676"/>
      <c r="J110" s="676"/>
      <c r="K110" s="676"/>
      <c r="L110" s="676"/>
      <c r="M110" s="676"/>
      <c r="N110" s="676"/>
      <c r="O110" s="676"/>
      <c r="P110" s="676"/>
      <c r="Q110" s="677"/>
      <c r="S110" s="425"/>
      <c r="T110" s="425"/>
      <c r="U110" s="425"/>
      <c r="V110" s="425"/>
      <c r="W110" s="425"/>
      <c r="X110" s="425"/>
      <c r="Y110" s="425"/>
      <c r="Z110" s="425"/>
      <c r="AA110" s="425"/>
      <c r="AB110" s="425"/>
      <c r="AC110" s="425"/>
      <c r="AD110" s="425"/>
      <c r="AE110" s="425"/>
      <c r="AF110" s="425"/>
      <c r="AG110" s="425"/>
      <c r="AH110" s="425"/>
      <c r="AI110" s="425"/>
    </row>
    <row r="111" spans="1:35" ht="31.5" customHeight="1">
      <c r="A111" s="106" t="s">
        <v>150</v>
      </c>
      <c r="B111" s="637"/>
      <c r="C111" s="638"/>
      <c r="D111" s="638"/>
      <c r="E111" s="638"/>
      <c r="F111" s="638"/>
      <c r="G111" s="638"/>
      <c r="H111" s="638"/>
      <c r="I111" s="638"/>
      <c r="J111" s="638"/>
      <c r="K111" s="638"/>
      <c r="L111" s="638"/>
      <c r="M111" s="638"/>
      <c r="N111" s="638"/>
      <c r="O111" s="638"/>
      <c r="P111" s="638"/>
      <c r="Q111" s="639"/>
      <c r="S111" s="421"/>
      <c r="T111" s="421"/>
      <c r="U111" s="421"/>
      <c r="V111" s="421"/>
      <c r="W111" s="421"/>
      <c r="X111" s="421"/>
      <c r="Y111" s="421"/>
      <c r="Z111" s="421"/>
      <c r="AA111" s="421"/>
      <c r="AB111" s="421"/>
      <c r="AC111" s="421"/>
      <c r="AD111" s="421"/>
      <c r="AE111" s="421"/>
      <c r="AF111" s="421"/>
      <c r="AG111" s="421"/>
      <c r="AH111" s="421"/>
      <c r="AI111" s="421"/>
    </row>
    <row r="112" spans="1:35" ht="107.25" customHeight="1">
      <c r="A112" s="634" t="s">
        <v>139</v>
      </c>
      <c r="B112" s="95" t="s">
        <v>24</v>
      </c>
      <c r="C112" s="94" t="s">
        <v>274</v>
      </c>
      <c r="D112" s="94" t="s">
        <v>275</v>
      </c>
      <c r="E112" s="333"/>
      <c r="F112" s="412">
        <v>1</v>
      </c>
      <c r="G112" s="412">
        <v>1</v>
      </c>
      <c r="H112" s="412">
        <v>1</v>
      </c>
      <c r="I112" s="412">
        <v>1</v>
      </c>
      <c r="J112" s="412">
        <v>1</v>
      </c>
      <c r="K112" s="412">
        <v>1</v>
      </c>
      <c r="L112" s="412">
        <v>1</v>
      </c>
      <c r="M112" s="412">
        <v>1</v>
      </c>
      <c r="N112" s="412">
        <v>1</v>
      </c>
      <c r="O112" s="412">
        <v>1</v>
      </c>
      <c r="P112" s="333"/>
      <c r="Q112" s="413">
        <v>1</v>
      </c>
      <c r="S112" s="421"/>
      <c r="T112" s="421"/>
      <c r="U112" s="421"/>
      <c r="V112" s="421"/>
      <c r="W112" s="421"/>
      <c r="X112" s="421"/>
      <c r="Y112" s="421"/>
      <c r="Z112" s="421"/>
      <c r="AA112" s="421"/>
      <c r="AB112" s="421"/>
      <c r="AC112" s="421"/>
      <c r="AD112" s="421"/>
      <c r="AE112" s="421"/>
      <c r="AF112" s="421"/>
      <c r="AG112" s="421"/>
      <c r="AH112" s="421"/>
      <c r="AI112" s="421"/>
    </row>
    <row r="113" spans="1:35" ht="23.25" customHeight="1">
      <c r="A113" s="635"/>
      <c r="B113" s="7" t="s">
        <v>25</v>
      </c>
      <c r="C113" s="94" t="s">
        <v>276</v>
      </c>
      <c r="D113" s="94" t="s">
        <v>277</v>
      </c>
      <c r="E113" s="333"/>
      <c r="F113" s="333"/>
      <c r="G113" s="412">
        <v>1</v>
      </c>
      <c r="H113" s="412">
        <v>1</v>
      </c>
      <c r="I113" s="412">
        <v>1</v>
      </c>
      <c r="J113" s="412">
        <v>1</v>
      </c>
      <c r="K113" s="412">
        <v>1</v>
      </c>
      <c r="L113" s="412">
        <v>1</v>
      </c>
      <c r="M113" s="412">
        <v>1</v>
      </c>
      <c r="N113" s="412">
        <v>1</v>
      </c>
      <c r="O113" s="412">
        <v>1</v>
      </c>
      <c r="P113" s="94"/>
      <c r="Q113" s="426"/>
      <c r="S113" s="421"/>
      <c r="T113" s="421"/>
      <c r="U113" s="421"/>
      <c r="V113" s="421"/>
      <c r="W113" s="421"/>
      <c r="X113" s="421"/>
      <c r="Y113" s="421"/>
      <c r="Z113" s="421"/>
      <c r="AA113" s="421"/>
      <c r="AB113" s="421"/>
      <c r="AC113" s="421"/>
      <c r="AD113" s="421"/>
      <c r="AE113" s="421"/>
      <c r="AF113" s="421"/>
      <c r="AG113" s="421"/>
      <c r="AH113" s="421"/>
      <c r="AI113" s="421"/>
    </row>
    <row r="114" spans="1:35" ht="23.25" customHeight="1">
      <c r="A114" s="635"/>
      <c r="B114" s="7" t="s">
        <v>25</v>
      </c>
      <c r="C114" s="94" t="s">
        <v>278</v>
      </c>
      <c r="D114" s="94" t="s">
        <v>277</v>
      </c>
      <c r="E114" s="333"/>
      <c r="F114" s="333"/>
      <c r="G114" s="412">
        <v>1</v>
      </c>
      <c r="H114" s="412">
        <v>1</v>
      </c>
      <c r="I114" s="412">
        <v>1</v>
      </c>
      <c r="J114" s="412">
        <v>1</v>
      </c>
      <c r="K114" s="412">
        <v>1</v>
      </c>
      <c r="L114" s="412">
        <v>1</v>
      </c>
      <c r="M114" s="412">
        <v>1</v>
      </c>
      <c r="N114" s="412">
        <v>1</v>
      </c>
      <c r="O114" s="412">
        <v>1</v>
      </c>
      <c r="P114" s="94"/>
      <c r="Q114" s="426"/>
      <c r="S114" s="421"/>
      <c r="T114" s="421"/>
      <c r="U114" s="421"/>
      <c r="V114" s="421"/>
      <c r="W114" s="421"/>
      <c r="X114" s="421"/>
      <c r="Y114" s="421"/>
      <c r="Z114" s="421"/>
      <c r="AA114" s="421"/>
      <c r="AB114" s="421"/>
      <c r="AC114" s="421"/>
      <c r="AD114" s="421"/>
      <c r="AE114" s="421"/>
      <c r="AF114" s="421"/>
      <c r="AG114" s="421"/>
      <c r="AH114" s="421"/>
      <c r="AI114" s="421"/>
    </row>
    <row r="115" spans="1:35" ht="25.5">
      <c r="A115" s="635"/>
      <c r="B115" s="7" t="s">
        <v>25</v>
      </c>
      <c r="C115" s="94" t="s">
        <v>279</v>
      </c>
      <c r="D115" s="94" t="s">
        <v>277</v>
      </c>
      <c r="E115" s="333"/>
      <c r="F115" s="333"/>
      <c r="G115" s="412">
        <v>1</v>
      </c>
      <c r="H115" s="412">
        <v>1</v>
      </c>
      <c r="I115" s="412">
        <v>1</v>
      </c>
      <c r="J115" s="412">
        <v>1</v>
      </c>
      <c r="K115" s="412">
        <v>1</v>
      </c>
      <c r="L115" s="412">
        <v>1</v>
      </c>
      <c r="M115" s="412">
        <v>1</v>
      </c>
      <c r="N115" s="412">
        <v>1</v>
      </c>
      <c r="O115" s="412">
        <v>1</v>
      </c>
      <c r="P115" s="94"/>
      <c r="Q115" s="426"/>
      <c r="S115" s="421"/>
      <c r="T115" s="421"/>
      <c r="U115" s="421"/>
      <c r="V115" s="421"/>
      <c r="W115" s="421"/>
      <c r="X115" s="421"/>
      <c r="Y115" s="421"/>
      <c r="Z115" s="421"/>
      <c r="AA115" s="421"/>
      <c r="AB115" s="421"/>
      <c r="AC115" s="421"/>
      <c r="AD115" s="421"/>
      <c r="AE115" s="421"/>
      <c r="AF115" s="421"/>
      <c r="AG115" s="421"/>
      <c r="AH115" s="421"/>
      <c r="AI115" s="421"/>
    </row>
    <row r="116" spans="1:35" ht="15.75">
      <c r="A116" s="636"/>
      <c r="B116" s="7" t="s">
        <v>25</v>
      </c>
      <c r="C116" s="94" t="s">
        <v>280</v>
      </c>
      <c r="D116" s="94" t="s">
        <v>277</v>
      </c>
      <c r="E116" s="333"/>
      <c r="F116" s="333"/>
      <c r="G116" s="412">
        <v>1</v>
      </c>
      <c r="H116" s="412">
        <v>1</v>
      </c>
      <c r="I116" s="412">
        <v>1</v>
      </c>
      <c r="J116" s="412">
        <v>1</v>
      </c>
      <c r="K116" s="412">
        <v>1</v>
      </c>
      <c r="L116" s="412">
        <v>1</v>
      </c>
      <c r="M116" s="412">
        <v>1</v>
      </c>
      <c r="N116" s="412">
        <v>1</v>
      </c>
      <c r="O116" s="412">
        <v>1</v>
      </c>
      <c r="P116" s="94"/>
      <c r="Q116" s="426"/>
      <c r="S116" s="421"/>
      <c r="T116" s="421"/>
      <c r="U116" s="421"/>
      <c r="V116" s="421"/>
      <c r="W116" s="421"/>
      <c r="X116" s="421"/>
      <c r="Y116" s="421"/>
      <c r="Z116" s="421"/>
      <c r="AA116" s="421"/>
      <c r="AB116" s="421"/>
      <c r="AC116" s="421"/>
      <c r="AD116" s="421"/>
      <c r="AE116" s="421"/>
      <c r="AF116" s="421"/>
      <c r="AG116" s="421"/>
      <c r="AH116" s="421"/>
      <c r="AI116" s="421"/>
    </row>
    <row r="117" spans="1:35" ht="96" customHeight="1">
      <c r="A117" s="634" t="s">
        <v>140</v>
      </c>
      <c r="B117" s="95" t="s">
        <v>24</v>
      </c>
      <c r="C117" s="115" t="s">
        <v>281</v>
      </c>
      <c r="D117" s="94" t="s">
        <v>275</v>
      </c>
      <c r="E117" s="333"/>
      <c r="F117" s="412">
        <v>1</v>
      </c>
      <c r="G117" s="412">
        <v>1</v>
      </c>
      <c r="H117" s="412">
        <v>1</v>
      </c>
      <c r="I117" s="412">
        <v>1</v>
      </c>
      <c r="J117" s="412">
        <v>1</v>
      </c>
      <c r="K117" s="412">
        <v>1</v>
      </c>
      <c r="L117" s="412">
        <v>1</v>
      </c>
      <c r="M117" s="412">
        <v>1</v>
      </c>
      <c r="N117" s="412">
        <v>1</v>
      </c>
      <c r="O117" s="412">
        <v>1</v>
      </c>
      <c r="P117" s="333"/>
      <c r="Q117" s="413">
        <v>1</v>
      </c>
      <c r="S117" s="421"/>
      <c r="T117" s="421"/>
      <c r="U117" s="421"/>
      <c r="V117" s="421"/>
      <c r="W117" s="421"/>
      <c r="X117" s="421"/>
      <c r="Y117" s="421"/>
      <c r="Z117" s="421"/>
      <c r="AA117" s="421"/>
      <c r="AB117" s="421"/>
      <c r="AC117" s="421"/>
      <c r="AD117" s="421"/>
      <c r="AE117" s="421"/>
      <c r="AF117" s="421"/>
      <c r="AG117" s="421"/>
      <c r="AH117" s="421"/>
      <c r="AI117" s="421"/>
    </row>
    <row r="118" spans="1:35" ht="38.25">
      <c r="A118" s="635"/>
      <c r="B118" s="7" t="s">
        <v>25</v>
      </c>
      <c r="C118" s="111" t="s">
        <v>282</v>
      </c>
      <c r="D118" s="94" t="s">
        <v>277</v>
      </c>
      <c r="E118" s="333"/>
      <c r="F118" s="333"/>
      <c r="G118" s="412">
        <v>1</v>
      </c>
      <c r="H118" s="412">
        <v>1</v>
      </c>
      <c r="I118" s="412">
        <v>1</v>
      </c>
      <c r="J118" s="412">
        <v>1</v>
      </c>
      <c r="K118" s="412">
        <v>1</v>
      </c>
      <c r="L118" s="412">
        <v>1</v>
      </c>
      <c r="M118" s="412">
        <v>1</v>
      </c>
      <c r="N118" s="412">
        <v>1</v>
      </c>
      <c r="O118" s="412">
        <v>1</v>
      </c>
      <c r="P118" s="333"/>
      <c r="Q118" s="334"/>
      <c r="S118" s="421"/>
      <c r="T118" s="421"/>
      <c r="U118" s="421"/>
      <c r="V118" s="421"/>
      <c r="W118" s="421"/>
      <c r="X118" s="421"/>
      <c r="Y118" s="421"/>
      <c r="Z118" s="421"/>
      <c r="AA118" s="421"/>
      <c r="AB118" s="421"/>
      <c r="AC118" s="421"/>
      <c r="AD118" s="421"/>
      <c r="AE118" s="421"/>
      <c r="AF118" s="421"/>
      <c r="AG118" s="421"/>
      <c r="AH118" s="421"/>
      <c r="AI118" s="421"/>
    </row>
    <row r="119" spans="1:35" ht="25.5">
      <c r="A119" s="635"/>
      <c r="B119" s="7" t="s">
        <v>25</v>
      </c>
      <c r="C119" s="94" t="s">
        <v>283</v>
      </c>
      <c r="D119" s="94" t="s">
        <v>277</v>
      </c>
      <c r="E119" s="333"/>
      <c r="F119" s="333"/>
      <c r="G119" s="412">
        <v>1</v>
      </c>
      <c r="H119" s="412">
        <v>1</v>
      </c>
      <c r="I119" s="412">
        <v>1</v>
      </c>
      <c r="J119" s="412">
        <v>1</v>
      </c>
      <c r="K119" s="412">
        <v>1</v>
      </c>
      <c r="L119" s="412">
        <v>1</v>
      </c>
      <c r="M119" s="412">
        <v>1</v>
      </c>
      <c r="N119" s="412">
        <v>1</v>
      </c>
      <c r="O119" s="412">
        <v>1</v>
      </c>
      <c r="P119" s="333"/>
      <c r="Q119" s="334"/>
      <c r="S119" s="421"/>
      <c r="T119" s="421"/>
      <c r="U119" s="421"/>
      <c r="V119" s="421"/>
      <c r="W119" s="421"/>
      <c r="X119" s="421"/>
      <c r="Y119" s="421"/>
      <c r="Z119" s="421"/>
      <c r="AA119" s="421"/>
      <c r="AB119" s="421"/>
      <c r="AC119" s="421"/>
      <c r="AD119" s="421"/>
      <c r="AE119" s="421"/>
      <c r="AF119" s="421"/>
      <c r="AG119" s="421"/>
      <c r="AH119" s="421"/>
      <c r="AI119" s="421"/>
    </row>
    <row r="120" spans="1:35" ht="25.5">
      <c r="A120" s="636"/>
      <c r="B120" s="7" t="s">
        <v>25</v>
      </c>
      <c r="C120" s="109" t="s">
        <v>284</v>
      </c>
      <c r="D120" s="94" t="s">
        <v>277</v>
      </c>
      <c r="E120" s="333"/>
      <c r="F120" s="333"/>
      <c r="G120" s="412">
        <v>1</v>
      </c>
      <c r="H120" s="412">
        <v>1</v>
      </c>
      <c r="I120" s="412">
        <v>1</v>
      </c>
      <c r="J120" s="412">
        <v>1</v>
      </c>
      <c r="K120" s="412">
        <v>1</v>
      </c>
      <c r="L120" s="412">
        <v>1</v>
      </c>
      <c r="M120" s="412">
        <v>1</v>
      </c>
      <c r="N120" s="412">
        <v>1</v>
      </c>
      <c r="O120" s="412">
        <v>1</v>
      </c>
      <c r="P120" s="333"/>
      <c r="Q120" s="334"/>
      <c r="S120" s="421"/>
      <c r="T120" s="421"/>
      <c r="U120" s="421"/>
      <c r="V120" s="421"/>
      <c r="W120" s="421"/>
      <c r="X120" s="421"/>
      <c r="Y120" s="421"/>
      <c r="Z120" s="421"/>
      <c r="AA120" s="421"/>
      <c r="AB120" s="421"/>
      <c r="AC120" s="421"/>
      <c r="AD120" s="421"/>
      <c r="AE120" s="421"/>
      <c r="AF120" s="421"/>
      <c r="AG120" s="421"/>
      <c r="AH120" s="421"/>
      <c r="AI120" s="421"/>
    </row>
    <row r="121" spans="1:35" ht="89.25">
      <c r="A121" s="634" t="s">
        <v>141</v>
      </c>
      <c r="B121" s="95" t="s">
        <v>24</v>
      </c>
      <c r="C121" s="94" t="s">
        <v>285</v>
      </c>
      <c r="D121" s="94" t="s">
        <v>275</v>
      </c>
      <c r="E121" s="333"/>
      <c r="F121" s="412">
        <v>1</v>
      </c>
      <c r="G121" s="412">
        <v>1</v>
      </c>
      <c r="H121" s="412">
        <v>1</v>
      </c>
      <c r="I121" s="412">
        <v>1</v>
      </c>
      <c r="J121" s="412">
        <v>1</v>
      </c>
      <c r="K121" s="412">
        <v>1</v>
      </c>
      <c r="L121" s="412">
        <v>1</v>
      </c>
      <c r="M121" s="412">
        <v>1</v>
      </c>
      <c r="N121" s="412">
        <v>1</v>
      </c>
      <c r="O121" s="412">
        <v>1</v>
      </c>
      <c r="P121" s="333"/>
      <c r="Q121" s="413">
        <v>1</v>
      </c>
      <c r="S121" s="421"/>
      <c r="T121" s="421"/>
      <c r="U121" s="421"/>
      <c r="V121" s="421"/>
      <c r="W121" s="421"/>
      <c r="X121" s="421"/>
      <c r="Y121" s="421"/>
      <c r="Z121" s="421"/>
      <c r="AA121" s="421"/>
      <c r="AB121" s="421"/>
      <c r="AC121" s="421"/>
      <c r="AD121" s="421"/>
      <c r="AE121" s="421"/>
      <c r="AF121" s="421"/>
      <c r="AG121" s="421"/>
      <c r="AH121" s="421"/>
      <c r="AI121" s="421"/>
    </row>
    <row r="122" spans="1:35" ht="20.25" customHeight="1">
      <c r="A122" s="635"/>
      <c r="B122" s="7" t="s">
        <v>25</v>
      </c>
      <c r="C122" s="94" t="s">
        <v>286</v>
      </c>
      <c r="D122" s="94" t="s">
        <v>277</v>
      </c>
      <c r="E122" s="333"/>
      <c r="F122" s="333"/>
      <c r="G122" s="412">
        <v>1</v>
      </c>
      <c r="H122" s="412">
        <v>1</v>
      </c>
      <c r="I122" s="412">
        <v>1</v>
      </c>
      <c r="J122" s="412">
        <v>1</v>
      </c>
      <c r="K122" s="412">
        <v>1</v>
      </c>
      <c r="L122" s="412">
        <v>1</v>
      </c>
      <c r="M122" s="412">
        <v>1</v>
      </c>
      <c r="N122" s="412">
        <v>1</v>
      </c>
      <c r="O122" s="412">
        <v>1</v>
      </c>
      <c r="P122" s="94"/>
      <c r="Q122" s="426"/>
      <c r="S122" s="421"/>
      <c r="T122" s="421"/>
      <c r="U122" s="421"/>
      <c r="V122" s="421"/>
      <c r="W122" s="421"/>
      <c r="X122" s="421"/>
      <c r="Y122" s="421"/>
      <c r="Z122" s="421"/>
      <c r="AA122" s="421"/>
      <c r="AB122" s="421"/>
      <c r="AC122" s="421"/>
      <c r="AD122" s="421"/>
      <c r="AE122" s="421"/>
      <c r="AF122" s="421"/>
      <c r="AG122" s="421"/>
      <c r="AH122" s="421"/>
      <c r="AI122" s="421"/>
    </row>
    <row r="123" spans="1:35" ht="20.25" customHeight="1">
      <c r="A123" s="635"/>
      <c r="B123" s="7" t="s">
        <v>25</v>
      </c>
      <c r="C123" s="94" t="s">
        <v>287</v>
      </c>
      <c r="D123" s="94" t="s">
        <v>277</v>
      </c>
      <c r="E123" s="333"/>
      <c r="F123" s="333"/>
      <c r="G123" s="412">
        <v>1</v>
      </c>
      <c r="H123" s="412">
        <v>1</v>
      </c>
      <c r="I123" s="412">
        <v>1</v>
      </c>
      <c r="J123" s="412">
        <v>1</v>
      </c>
      <c r="K123" s="412">
        <v>1</v>
      </c>
      <c r="L123" s="412">
        <v>1</v>
      </c>
      <c r="M123" s="412">
        <v>1</v>
      </c>
      <c r="N123" s="412">
        <v>1</v>
      </c>
      <c r="O123" s="412">
        <v>1</v>
      </c>
      <c r="P123" s="94"/>
      <c r="Q123" s="426"/>
      <c r="S123" s="421"/>
      <c r="T123" s="421"/>
      <c r="U123" s="421"/>
      <c r="V123" s="421"/>
      <c r="W123" s="421"/>
      <c r="X123" s="421"/>
      <c r="Y123" s="421"/>
      <c r="Z123" s="421"/>
      <c r="AA123" s="421"/>
      <c r="AB123" s="421"/>
      <c r="AC123" s="421"/>
      <c r="AD123" s="421"/>
      <c r="AE123" s="421"/>
      <c r="AF123" s="421"/>
      <c r="AG123" s="421"/>
      <c r="AH123" s="421"/>
      <c r="AI123" s="421"/>
    </row>
    <row r="124" spans="1:35" ht="25.5">
      <c r="A124" s="636"/>
      <c r="B124" s="7" t="s">
        <v>25</v>
      </c>
      <c r="C124" s="109" t="s">
        <v>288</v>
      </c>
      <c r="D124" s="94" t="s">
        <v>277</v>
      </c>
      <c r="E124" s="333"/>
      <c r="F124" s="333"/>
      <c r="G124" s="412">
        <v>1</v>
      </c>
      <c r="H124" s="412">
        <v>1</v>
      </c>
      <c r="I124" s="412">
        <v>1</v>
      </c>
      <c r="J124" s="412">
        <v>1</v>
      </c>
      <c r="K124" s="412">
        <v>1</v>
      </c>
      <c r="L124" s="412">
        <v>1</v>
      </c>
      <c r="M124" s="412">
        <v>1</v>
      </c>
      <c r="N124" s="412">
        <v>1</v>
      </c>
      <c r="O124" s="412">
        <v>1</v>
      </c>
      <c r="P124" s="94"/>
      <c r="Q124" s="426"/>
      <c r="S124" s="421"/>
      <c r="T124" s="421"/>
      <c r="U124" s="421"/>
      <c r="V124" s="421"/>
      <c r="W124" s="421"/>
      <c r="X124" s="421"/>
      <c r="Y124" s="421"/>
      <c r="Z124" s="421"/>
      <c r="AA124" s="421"/>
      <c r="AB124" s="421"/>
      <c r="AC124" s="421"/>
      <c r="AD124" s="421"/>
      <c r="AE124" s="421"/>
      <c r="AF124" s="421"/>
      <c r="AG124" s="421"/>
      <c r="AH124" s="421"/>
      <c r="AI124" s="421"/>
    </row>
    <row r="125" spans="1:35" ht="38.25">
      <c r="A125" s="120" t="s">
        <v>142</v>
      </c>
      <c r="B125" s="95" t="s">
        <v>24</v>
      </c>
      <c r="C125" s="116" t="s">
        <v>289</v>
      </c>
      <c r="D125" s="94" t="s">
        <v>336</v>
      </c>
      <c r="E125" s="412">
        <v>1</v>
      </c>
      <c r="F125" s="412">
        <v>1</v>
      </c>
      <c r="G125" s="412">
        <v>1</v>
      </c>
      <c r="H125" s="412">
        <v>1</v>
      </c>
      <c r="I125" s="412">
        <v>1</v>
      </c>
      <c r="J125" s="412">
        <v>1</v>
      </c>
      <c r="K125" s="412">
        <v>1</v>
      </c>
      <c r="L125" s="412">
        <v>1</v>
      </c>
      <c r="M125" s="412">
        <v>1</v>
      </c>
      <c r="N125" s="412">
        <v>1</v>
      </c>
      <c r="O125" s="412">
        <v>1</v>
      </c>
      <c r="P125" s="333"/>
      <c r="Q125" s="427">
        <v>1</v>
      </c>
      <c r="S125" s="421"/>
      <c r="T125" s="421"/>
      <c r="U125" s="421"/>
      <c r="V125" s="421"/>
      <c r="W125" s="421"/>
      <c r="X125" s="421"/>
      <c r="Y125" s="421"/>
      <c r="Z125" s="421"/>
      <c r="AA125" s="421"/>
      <c r="AB125" s="421"/>
      <c r="AC125" s="421"/>
      <c r="AD125" s="421"/>
      <c r="AE125" s="421"/>
      <c r="AF125" s="421"/>
      <c r="AG125" s="421"/>
      <c r="AH125" s="421"/>
      <c r="AI125" s="421"/>
    </row>
    <row r="126" spans="1:35" ht="89.25">
      <c r="A126" s="634" t="s">
        <v>143</v>
      </c>
      <c r="B126" s="95" t="s">
        <v>24</v>
      </c>
      <c r="C126" s="109" t="s">
        <v>290</v>
      </c>
      <c r="D126" s="94" t="s">
        <v>275</v>
      </c>
      <c r="E126" s="333"/>
      <c r="F126" s="412">
        <v>1</v>
      </c>
      <c r="G126" s="412">
        <v>1</v>
      </c>
      <c r="H126" s="412">
        <v>1</v>
      </c>
      <c r="I126" s="412">
        <v>1</v>
      </c>
      <c r="J126" s="412">
        <v>1</v>
      </c>
      <c r="K126" s="412">
        <v>1</v>
      </c>
      <c r="L126" s="412">
        <v>1</v>
      </c>
      <c r="M126" s="412">
        <v>1</v>
      </c>
      <c r="N126" s="412">
        <v>1</v>
      </c>
      <c r="O126" s="412">
        <v>1</v>
      </c>
      <c r="P126" s="333"/>
      <c r="Q126" s="427">
        <v>1</v>
      </c>
      <c r="S126" s="421"/>
      <c r="T126" s="421"/>
      <c r="U126" s="421"/>
      <c r="V126" s="421"/>
      <c r="W126" s="421"/>
      <c r="X126" s="421"/>
      <c r="Y126" s="421"/>
      <c r="Z126" s="421"/>
      <c r="AA126" s="421"/>
      <c r="AB126" s="421"/>
      <c r="AC126" s="421"/>
      <c r="AD126" s="421"/>
      <c r="AE126" s="421"/>
      <c r="AF126" s="421"/>
      <c r="AG126" s="421"/>
      <c r="AH126" s="421"/>
      <c r="AI126" s="421"/>
    </row>
    <row r="127" spans="1:35" ht="25.5">
      <c r="A127" s="635"/>
      <c r="B127" s="7" t="s">
        <v>25</v>
      </c>
      <c r="C127" s="94" t="s">
        <v>291</v>
      </c>
      <c r="D127" s="94" t="s">
        <v>277</v>
      </c>
      <c r="E127" s="333"/>
      <c r="F127" s="333"/>
      <c r="G127" s="412">
        <v>1</v>
      </c>
      <c r="H127" s="412">
        <v>1</v>
      </c>
      <c r="I127" s="412">
        <v>1</v>
      </c>
      <c r="J127" s="412">
        <v>1</v>
      </c>
      <c r="K127" s="412">
        <v>1</v>
      </c>
      <c r="L127" s="412">
        <v>1</v>
      </c>
      <c r="M127" s="412">
        <v>1</v>
      </c>
      <c r="N127" s="412">
        <v>1</v>
      </c>
      <c r="O127" s="412">
        <v>1</v>
      </c>
      <c r="P127" s="94"/>
      <c r="Q127" s="426"/>
      <c r="S127" s="421"/>
      <c r="T127" s="421"/>
      <c r="U127" s="421"/>
      <c r="V127" s="421"/>
      <c r="W127" s="421"/>
      <c r="X127" s="421"/>
      <c r="Y127" s="421"/>
      <c r="Z127" s="421"/>
      <c r="AA127" s="421"/>
      <c r="AB127" s="421"/>
      <c r="AC127" s="421"/>
      <c r="AD127" s="421"/>
      <c r="AE127" s="421"/>
      <c r="AF127" s="421"/>
      <c r="AG127" s="421"/>
      <c r="AH127" s="421"/>
      <c r="AI127" s="421"/>
    </row>
    <row r="128" spans="1:35" ht="25.5">
      <c r="A128" s="635"/>
      <c r="B128" s="7" t="s">
        <v>25</v>
      </c>
      <c r="C128" s="94" t="s">
        <v>292</v>
      </c>
      <c r="D128" s="94" t="s">
        <v>277</v>
      </c>
      <c r="E128" s="333"/>
      <c r="F128" s="333"/>
      <c r="G128" s="412">
        <v>1</v>
      </c>
      <c r="H128" s="412">
        <v>1</v>
      </c>
      <c r="I128" s="412">
        <v>1</v>
      </c>
      <c r="J128" s="412">
        <v>1</v>
      </c>
      <c r="K128" s="412">
        <v>1</v>
      </c>
      <c r="L128" s="412">
        <v>1</v>
      </c>
      <c r="M128" s="333"/>
      <c r="N128" s="412">
        <v>1</v>
      </c>
      <c r="O128" s="412">
        <v>1</v>
      </c>
      <c r="P128" s="94"/>
      <c r="Q128" s="426"/>
      <c r="S128" s="421"/>
      <c r="T128" s="421"/>
      <c r="U128" s="421"/>
      <c r="V128" s="421"/>
      <c r="W128" s="421"/>
      <c r="X128" s="421"/>
      <c r="Y128" s="421"/>
      <c r="Z128" s="421"/>
      <c r="AA128" s="421"/>
      <c r="AB128" s="421"/>
      <c r="AC128" s="421"/>
      <c r="AD128" s="421"/>
      <c r="AE128" s="421"/>
      <c r="AF128" s="421"/>
      <c r="AG128" s="421"/>
      <c r="AH128" s="421"/>
      <c r="AI128" s="421"/>
    </row>
    <row r="129" spans="1:35" ht="25.5">
      <c r="A129" s="635"/>
      <c r="B129" s="7" t="s">
        <v>25</v>
      </c>
      <c r="C129" s="109" t="s">
        <v>293</v>
      </c>
      <c r="D129" s="94" t="s">
        <v>277</v>
      </c>
      <c r="E129" s="333"/>
      <c r="F129" s="333"/>
      <c r="G129" s="412">
        <v>1</v>
      </c>
      <c r="H129" s="412">
        <v>1</v>
      </c>
      <c r="I129" s="412">
        <v>1</v>
      </c>
      <c r="J129" s="412">
        <v>1</v>
      </c>
      <c r="K129" s="412">
        <v>1</v>
      </c>
      <c r="L129" s="412">
        <v>1</v>
      </c>
      <c r="M129" s="333"/>
      <c r="N129" s="412">
        <v>1</v>
      </c>
      <c r="O129" s="412">
        <v>1</v>
      </c>
      <c r="P129" s="94"/>
      <c r="Q129" s="426"/>
      <c r="S129" s="421"/>
      <c r="T129" s="421"/>
      <c r="U129" s="421"/>
      <c r="V129" s="421"/>
      <c r="W129" s="421"/>
      <c r="X129" s="421"/>
      <c r="Y129" s="421"/>
      <c r="Z129" s="421"/>
      <c r="AA129" s="421"/>
      <c r="AB129" s="421"/>
      <c r="AC129" s="421"/>
      <c r="AD129" s="421"/>
      <c r="AE129" s="421"/>
      <c r="AF129" s="421"/>
      <c r="AG129" s="421"/>
      <c r="AH129" s="421"/>
      <c r="AI129" s="421"/>
    </row>
    <row r="130" spans="1:35" ht="25.5">
      <c r="A130" s="636"/>
      <c r="B130" s="7" t="s">
        <v>25</v>
      </c>
      <c r="C130" s="109" t="s">
        <v>294</v>
      </c>
      <c r="D130" s="94" t="s">
        <v>277</v>
      </c>
      <c r="E130" s="333"/>
      <c r="F130" s="333"/>
      <c r="G130" s="412">
        <v>1</v>
      </c>
      <c r="H130" s="412">
        <v>1</v>
      </c>
      <c r="I130" s="412">
        <v>1</v>
      </c>
      <c r="J130" s="412">
        <v>1</v>
      </c>
      <c r="K130" s="412">
        <v>1</v>
      </c>
      <c r="L130" s="412">
        <v>1</v>
      </c>
      <c r="M130" s="333"/>
      <c r="N130" s="412">
        <v>1</v>
      </c>
      <c r="O130" s="412">
        <v>1</v>
      </c>
      <c r="P130" s="94"/>
      <c r="Q130" s="426"/>
      <c r="S130" s="421"/>
      <c r="T130" s="421"/>
      <c r="U130" s="421"/>
      <c r="V130" s="421"/>
      <c r="W130" s="421"/>
      <c r="X130" s="421"/>
      <c r="Y130" s="421"/>
      <c r="Z130" s="421"/>
      <c r="AA130" s="421"/>
      <c r="AB130" s="421"/>
      <c r="AC130" s="421"/>
      <c r="AD130" s="421"/>
      <c r="AE130" s="421"/>
      <c r="AF130" s="421"/>
      <c r="AG130" s="421"/>
      <c r="AH130" s="421"/>
      <c r="AI130" s="421"/>
    </row>
    <row r="131" spans="1:35" ht="25.5">
      <c r="A131" s="121" t="s">
        <v>144</v>
      </c>
      <c r="B131" s="95" t="s">
        <v>24</v>
      </c>
      <c r="C131" s="115" t="s">
        <v>295</v>
      </c>
      <c r="D131" s="94" t="s">
        <v>296</v>
      </c>
      <c r="E131" s="412">
        <v>1</v>
      </c>
      <c r="F131" s="412">
        <v>1</v>
      </c>
      <c r="G131" s="412">
        <v>1</v>
      </c>
      <c r="H131" s="412">
        <v>1</v>
      </c>
      <c r="I131" s="412">
        <v>1</v>
      </c>
      <c r="J131" s="412">
        <v>1</v>
      </c>
      <c r="K131" s="412">
        <v>1</v>
      </c>
      <c r="L131" s="412">
        <v>1</v>
      </c>
      <c r="M131" s="412">
        <v>1</v>
      </c>
      <c r="N131" s="412">
        <v>1</v>
      </c>
      <c r="O131" s="412">
        <v>1</v>
      </c>
      <c r="P131" s="415"/>
      <c r="Q131" s="427">
        <v>1</v>
      </c>
      <c r="S131" s="421"/>
      <c r="T131" s="421"/>
      <c r="U131" s="421"/>
      <c r="V131" s="421"/>
      <c r="W131" s="421"/>
      <c r="X131" s="421"/>
      <c r="Y131" s="421"/>
      <c r="Z131" s="421"/>
      <c r="AA131" s="421"/>
      <c r="AB131" s="421"/>
      <c r="AC131" s="421"/>
      <c r="AD131" s="421"/>
      <c r="AE131" s="421"/>
      <c r="AF131" s="421"/>
      <c r="AG131" s="421"/>
      <c r="AH131" s="421"/>
      <c r="AI131" s="421"/>
    </row>
    <row r="132" spans="1:35" ht="89.25" customHeight="1">
      <c r="A132" s="683" t="s">
        <v>321</v>
      </c>
      <c r="B132" s="95" t="s">
        <v>24</v>
      </c>
      <c r="C132" s="115" t="s">
        <v>297</v>
      </c>
      <c r="D132" s="94" t="s">
        <v>275</v>
      </c>
      <c r="E132" s="333"/>
      <c r="F132" s="412">
        <v>1</v>
      </c>
      <c r="G132" s="412">
        <v>1</v>
      </c>
      <c r="H132" s="412">
        <v>1</v>
      </c>
      <c r="I132" s="412">
        <v>1</v>
      </c>
      <c r="J132" s="412">
        <v>1</v>
      </c>
      <c r="K132" s="412">
        <v>1</v>
      </c>
      <c r="L132" s="412">
        <v>1</v>
      </c>
      <c r="M132" s="412">
        <v>1</v>
      </c>
      <c r="N132" s="412">
        <v>1</v>
      </c>
      <c r="O132" s="412">
        <v>1</v>
      </c>
      <c r="P132" s="333"/>
      <c r="Q132" s="427">
        <v>1</v>
      </c>
      <c r="S132" s="421"/>
      <c r="T132" s="421"/>
      <c r="U132" s="421"/>
      <c r="V132" s="421"/>
      <c r="W132" s="421"/>
      <c r="X132" s="421"/>
      <c r="Y132" s="421"/>
      <c r="Z132" s="421"/>
      <c r="AA132" s="421"/>
      <c r="AB132" s="421"/>
      <c r="AC132" s="421"/>
      <c r="AD132" s="421"/>
      <c r="AE132" s="421"/>
      <c r="AF132" s="421"/>
      <c r="AG132" s="421"/>
      <c r="AH132" s="421"/>
      <c r="AI132" s="421"/>
    </row>
    <row r="133" spans="1:35" ht="20.25" customHeight="1">
      <c r="A133" s="684"/>
      <c r="B133" s="7" t="s">
        <v>25</v>
      </c>
      <c r="C133" s="115" t="s">
        <v>298</v>
      </c>
      <c r="D133" s="94" t="s">
        <v>277</v>
      </c>
      <c r="E133" s="333"/>
      <c r="F133" s="333"/>
      <c r="G133" s="412">
        <v>1</v>
      </c>
      <c r="H133" s="412">
        <v>1</v>
      </c>
      <c r="I133" s="412">
        <v>1</v>
      </c>
      <c r="J133" s="412">
        <v>1</v>
      </c>
      <c r="K133" s="412">
        <v>1</v>
      </c>
      <c r="L133" s="412">
        <v>1</v>
      </c>
      <c r="M133" s="412">
        <v>1</v>
      </c>
      <c r="N133" s="412">
        <v>1</v>
      </c>
      <c r="O133" s="412">
        <v>1</v>
      </c>
      <c r="P133" s="94"/>
      <c r="Q133" s="426"/>
      <c r="S133" s="421"/>
      <c r="T133" s="421"/>
      <c r="U133" s="421"/>
      <c r="V133" s="421"/>
      <c r="W133" s="421"/>
      <c r="X133" s="421"/>
      <c r="Y133" s="421"/>
      <c r="Z133" s="421"/>
      <c r="AA133" s="421"/>
      <c r="AB133" s="421"/>
      <c r="AC133" s="421"/>
      <c r="AD133" s="421"/>
      <c r="AE133" s="421"/>
      <c r="AF133" s="421"/>
      <c r="AG133" s="421"/>
      <c r="AH133" s="421"/>
      <c r="AI133" s="421"/>
    </row>
    <row r="134" spans="1:35" ht="25.5">
      <c r="A134" s="684"/>
      <c r="B134" s="7" t="s">
        <v>25</v>
      </c>
      <c r="C134" s="115" t="s">
        <v>299</v>
      </c>
      <c r="D134" s="94" t="s">
        <v>277</v>
      </c>
      <c r="E134" s="333"/>
      <c r="F134" s="333"/>
      <c r="G134" s="412">
        <v>1</v>
      </c>
      <c r="H134" s="412">
        <v>1</v>
      </c>
      <c r="I134" s="412">
        <v>1</v>
      </c>
      <c r="J134" s="412">
        <v>1</v>
      </c>
      <c r="K134" s="412">
        <v>1</v>
      </c>
      <c r="L134" s="412">
        <v>1</v>
      </c>
      <c r="M134" s="412">
        <v>1</v>
      </c>
      <c r="N134" s="412">
        <v>1</v>
      </c>
      <c r="O134" s="412">
        <v>1</v>
      </c>
      <c r="P134" s="94"/>
      <c r="Q134" s="426"/>
      <c r="S134" s="421"/>
      <c r="T134" s="421"/>
      <c r="U134" s="421"/>
      <c r="V134" s="421"/>
      <c r="W134" s="421"/>
      <c r="X134" s="421"/>
      <c r="Y134" s="421"/>
      <c r="Z134" s="421"/>
      <c r="AA134" s="421"/>
      <c r="AB134" s="421"/>
      <c r="AC134" s="421"/>
      <c r="AD134" s="421"/>
      <c r="AE134" s="421"/>
      <c r="AF134" s="421"/>
      <c r="AG134" s="421"/>
      <c r="AH134" s="421"/>
      <c r="AI134" s="421"/>
    </row>
    <row r="135" spans="1:35" ht="25.5">
      <c r="A135" s="684"/>
      <c r="B135" s="7" t="s">
        <v>25</v>
      </c>
      <c r="C135" s="115" t="s">
        <v>300</v>
      </c>
      <c r="D135" s="94" t="s">
        <v>277</v>
      </c>
      <c r="E135" s="333"/>
      <c r="F135" s="333"/>
      <c r="G135" s="412">
        <v>1</v>
      </c>
      <c r="H135" s="412">
        <v>1</v>
      </c>
      <c r="I135" s="412">
        <v>1</v>
      </c>
      <c r="J135" s="412">
        <v>1</v>
      </c>
      <c r="K135" s="412">
        <v>1</v>
      </c>
      <c r="L135" s="412">
        <v>1</v>
      </c>
      <c r="M135" s="412">
        <v>1</v>
      </c>
      <c r="N135" s="412">
        <v>1</v>
      </c>
      <c r="O135" s="412">
        <v>1</v>
      </c>
      <c r="P135" s="94"/>
      <c r="Q135" s="426"/>
      <c r="S135" s="421"/>
      <c r="T135" s="421"/>
      <c r="U135" s="421"/>
      <c r="V135" s="421"/>
      <c r="W135" s="421"/>
      <c r="X135" s="421"/>
      <c r="Y135" s="421"/>
      <c r="Z135" s="421"/>
      <c r="AA135" s="421"/>
      <c r="AB135" s="421"/>
      <c r="AC135" s="421"/>
      <c r="AD135" s="421"/>
      <c r="AE135" s="421"/>
      <c r="AF135" s="421"/>
      <c r="AG135" s="421"/>
      <c r="AH135" s="421"/>
      <c r="AI135" s="421"/>
    </row>
    <row r="136" spans="1:35" ht="25.5">
      <c r="A136" s="684"/>
      <c r="B136" s="7" t="s">
        <v>25</v>
      </c>
      <c r="C136" s="115" t="s">
        <v>301</v>
      </c>
      <c r="D136" s="94" t="s">
        <v>277</v>
      </c>
      <c r="E136" s="333"/>
      <c r="F136" s="333"/>
      <c r="G136" s="412">
        <v>1</v>
      </c>
      <c r="H136" s="412">
        <v>1</v>
      </c>
      <c r="I136" s="412">
        <v>1</v>
      </c>
      <c r="J136" s="412">
        <v>1</v>
      </c>
      <c r="K136" s="412">
        <v>1</v>
      </c>
      <c r="L136" s="412">
        <v>1</v>
      </c>
      <c r="M136" s="412">
        <v>1</v>
      </c>
      <c r="N136" s="412">
        <v>1</v>
      </c>
      <c r="O136" s="412">
        <v>1</v>
      </c>
      <c r="P136" s="94"/>
      <c r="Q136" s="426"/>
      <c r="S136" s="421"/>
      <c r="T136" s="421"/>
      <c r="U136" s="421"/>
      <c r="V136" s="421"/>
      <c r="W136" s="421"/>
      <c r="X136" s="421"/>
      <c r="Y136" s="421"/>
      <c r="Z136" s="421"/>
      <c r="AA136" s="421"/>
      <c r="AB136" s="421"/>
      <c r="AC136" s="421"/>
      <c r="AD136" s="421"/>
      <c r="AE136" s="421"/>
      <c r="AF136" s="421"/>
      <c r="AG136" s="421"/>
      <c r="AH136" s="421"/>
      <c r="AI136" s="421"/>
    </row>
    <row r="137" spans="1:35" ht="25.5">
      <c r="A137" s="684"/>
      <c r="B137" s="7" t="s">
        <v>25</v>
      </c>
      <c r="C137" s="115" t="s">
        <v>302</v>
      </c>
      <c r="D137" s="94" t="s">
        <v>277</v>
      </c>
      <c r="E137" s="333"/>
      <c r="F137" s="333"/>
      <c r="G137" s="412">
        <v>1</v>
      </c>
      <c r="H137" s="412">
        <v>1</v>
      </c>
      <c r="I137" s="412">
        <v>1</v>
      </c>
      <c r="J137" s="412">
        <v>1</v>
      </c>
      <c r="K137" s="412">
        <v>1</v>
      </c>
      <c r="L137" s="412">
        <v>1</v>
      </c>
      <c r="M137" s="412">
        <v>1</v>
      </c>
      <c r="N137" s="412">
        <v>1</v>
      </c>
      <c r="O137" s="412">
        <v>1</v>
      </c>
      <c r="P137" s="94"/>
      <c r="Q137" s="426"/>
      <c r="S137" s="421"/>
      <c r="T137" s="421"/>
      <c r="U137" s="421"/>
      <c r="V137" s="421"/>
      <c r="W137" s="421"/>
      <c r="X137" s="421"/>
      <c r="Y137" s="421"/>
      <c r="Z137" s="421"/>
      <c r="AA137" s="421"/>
      <c r="AB137" s="421"/>
      <c r="AC137" s="421"/>
      <c r="AD137" s="421"/>
      <c r="AE137" s="421"/>
      <c r="AF137" s="421"/>
      <c r="AG137" s="421"/>
      <c r="AH137" s="421"/>
      <c r="AI137" s="421"/>
    </row>
    <row r="138" spans="1:35" ht="25.5">
      <c r="A138" s="685"/>
      <c r="B138" s="7" t="s">
        <v>25</v>
      </c>
      <c r="C138" s="115" t="s">
        <v>303</v>
      </c>
      <c r="D138" s="94" t="s">
        <v>277</v>
      </c>
      <c r="E138" s="333"/>
      <c r="F138" s="333"/>
      <c r="G138" s="412">
        <v>1</v>
      </c>
      <c r="H138" s="412">
        <v>1</v>
      </c>
      <c r="I138" s="412">
        <v>1</v>
      </c>
      <c r="J138" s="412">
        <v>1</v>
      </c>
      <c r="K138" s="412">
        <v>1</v>
      </c>
      <c r="L138" s="412">
        <v>1</v>
      </c>
      <c r="M138" s="412">
        <v>1</v>
      </c>
      <c r="N138" s="412">
        <v>1</v>
      </c>
      <c r="O138" s="412">
        <v>1</v>
      </c>
      <c r="P138" s="94"/>
      <c r="Q138" s="426"/>
      <c r="S138" s="421"/>
      <c r="T138" s="421"/>
      <c r="U138" s="421"/>
      <c r="V138" s="421"/>
      <c r="W138" s="421"/>
      <c r="X138" s="421"/>
      <c r="Y138" s="421"/>
      <c r="Z138" s="421"/>
      <c r="AA138" s="421"/>
      <c r="AB138" s="421"/>
      <c r="AC138" s="421"/>
      <c r="AD138" s="421"/>
      <c r="AE138" s="421"/>
      <c r="AF138" s="421"/>
      <c r="AG138" s="421"/>
      <c r="AH138" s="421"/>
      <c r="AI138" s="421"/>
    </row>
    <row r="139" spans="1:35" ht="24.75" customHeight="1">
      <c r="A139" s="121" t="s">
        <v>304</v>
      </c>
      <c r="B139" s="95" t="s">
        <v>24</v>
      </c>
      <c r="C139" s="115" t="s">
        <v>305</v>
      </c>
      <c r="D139" s="94"/>
      <c r="E139" s="412">
        <v>1</v>
      </c>
      <c r="F139" s="412">
        <v>1</v>
      </c>
      <c r="G139" s="412">
        <v>1</v>
      </c>
      <c r="H139" s="412">
        <v>1</v>
      </c>
      <c r="I139" s="412">
        <v>1</v>
      </c>
      <c r="J139" s="412">
        <v>1</v>
      </c>
      <c r="K139" s="412">
        <v>1</v>
      </c>
      <c r="L139" s="412">
        <v>1</v>
      </c>
      <c r="M139" s="412">
        <v>1</v>
      </c>
      <c r="N139" s="412">
        <v>1</v>
      </c>
      <c r="O139" s="412">
        <v>1</v>
      </c>
      <c r="P139" s="286">
        <v>1</v>
      </c>
      <c r="Q139" s="427">
        <v>1</v>
      </c>
      <c r="S139" s="421"/>
      <c r="T139" s="421"/>
      <c r="U139" s="421"/>
      <c r="V139" s="421"/>
      <c r="W139" s="421"/>
      <c r="X139" s="421"/>
      <c r="Y139" s="421"/>
      <c r="Z139" s="421"/>
      <c r="AA139" s="421"/>
      <c r="AB139" s="421"/>
      <c r="AC139" s="421"/>
      <c r="AD139" s="421"/>
      <c r="AE139" s="421"/>
      <c r="AF139" s="421"/>
      <c r="AG139" s="421"/>
      <c r="AH139" s="421"/>
      <c r="AI139" s="421"/>
    </row>
    <row r="140" spans="1:35" ht="27" customHeight="1">
      <c r="A140" s="634" t="s">
        <v>322</v>
      </c>
      <c r="B140" s="95" t="s">
        <v>24</v>
      </c>
      <c r="C140" s="115" t="s">
        <v>306</v>
      </c>
      <c r="D140" s="662" t="s">
        <v>275</v>
      </c>
      <c r="E140" s="333"/>
      <c r="F140" s="412">
        <v>1</v>
      </c>
      <c r="G140" s="412">
        <v>1</v>
      </c>
      <c r="H140" s="412">
        <v>1</v>
      </c>
      <c r="I140" s="412">
        <v>1</v>
      </c>
      <c r="J140" s="412">
        <v>1</v>
      </c>
      <c r="K140" s="412">
        <v>1</v>
      </c>
      <c r="L140" s="412">
        <v>1</v>
      </c>
      <c r="M140" s="412">
        <v>1</v>
      </c>
      <c r="N140" s="412">
        <v>1</v>
      </c>
      <c r="O140" s="333"/>
      <c r="P140" s="412">
        <v>1</v>
      </c>
      <c r="Q140" s="413">
        <v>1</v>
      </c>
      <c r="S140" s="421"/>
      <c r="T140" s="421"/>
      <c r="U140" s="421"/>
      <c r="V140" s="421"/>
      <c r="W140" s="421"/>
      <c r="X140" s="421"/>
      <c r="Y140" s="421"/>
      <c r="Z140" s="421"/>
      <c r="AA140" s="421"/>
      <c r="AB140" s="421"/>
      <c r="AC140" s="421"/>
      <c r="AD140" s="421"/>
      <c r="AE140" s="421"/>
      <c r="AF140" s="421"/>
      <c r="AG140" s="421"/>
      <c r="AH140" s="421"/>
      <c r="AI140" s="421"/>
    </row>
    <row r="141" spans="1:35" ht="25.5">
      <c r="A141" s="635"/>
      <c r="B141" s="95" t="s">
        <v>24</v>
      </c>
      <c r="C141" s="115" t="s">
        <v>307</v>
      </c>
      <c r="D141" s="663"/>
      <c r="E141" s="333"/>
      <c r="F141" s="412">
        <v>1</v>
      </c>
      <c r="G141" s="412">
        <v>1</v>
      </c>
      <c r="H141" s="412">
        <v>1</v>
      </c>
      <c r="I141" s="412">
        <v>1</v>
      </c>
      <c r="J141" s="412">
        <v>1</v>
      </c>
      <c r="K141" s="412">
        <v>1</v>
      </c>
      <c r="L141" s="412">
        <v>1</v>
      </c>
      <c r="M141" s="412">
        <v>1</v>
      </c>
      <c r="N141" s="412">
        <v>1</v>
      </c>
      <c r="O141" s="333"/>
      <c r="P141" s="412">
        <v>1</v>
      </c>
      <c r="Q141" s="413">
        <v>1</v>
      </c>
      <c r="S141" s="421"/>
      <c r="T141" s="421"/>
      <c r="U141" s="421"/>
      <c r="V141" s="421"/>
      <c r="W141" s="421"/>
      <c r="X141" s="421"/>
      <c r="Y141" s="421"/>
      <c r="Z141" s="421"/>
      <c r="AA141" s="421"/>
      <c r="AB141" s="421"/>
      <c r="AC141" s="421"/>
      <c r="AD141" s="421"/>
      <c r="AE141" s="421"/>
      <c r="AF141" s="421"/>
      <c r="AG141" s="421"/>
      <c r="AH141" s="421"/>
      <c r="AI141" s="421"/>
    </row>
    <row r="142" spans="1:35" ht="36" customHeight="1">
      <c r="A142" s="636"/>
      <c r="B142" s="95" t="s">
        <v>24</v>
      </c>
      <c r="C142" s="115" t="s">
        <v>900</v>
      </c>
      <c r="D142" s="664"/>
      <c r="E142" s="333"/>
      <c r="F142" s="412">
        <v>1</v>
      </c>
      <c r="G142" s="412">
        <v>1</v>
      </c>
      <c r="H142" s="412">
        <v>1</v>
      </c>
      <c r="I142" s="412">
        <v>1</v>
      </c>
      <c r="J142" s="412">
        <v>1</v>
      </c>
      <c r="K142" s="412">
        <v>1</v>
      </c>
      <c r="L142" s="412">
        <v>1</v>
      </c>
      <c r="M142" s="412">
        <v>1</v>
      </c>
      <c r="N142" s="412">
        <v>1</v>
      </c>
      <c r="O142" s="333"/>
      <c r="P142" s="412">
        <v>1</v>
      </c>
      <c r="Q142" s="413">
        <v>1</v>
      </c>
      <c r="S142" s="421"/>
      <c r="T142" s="421"/>
      <c r="U142" s="421"/>
      <c r="V142" s="421"/>
      <c r="W142" s="421"/>
      <c r="X142" s="421"/>
      <c r="Y142" s="421"/>
      <c r="Z142" s="421"/>
      <c r="AA142" s="421"/>
      <c r="AB142" s="421"/>
      <c r="AC142" s="421"/>
      <c r="AD142" s="421"/>
      <c r="AE142" s="421"/>
      <c r="AF142" s="421"/>
      <c r="AG142" s="421"/>
      <c r="AH142" s="421"/>
      <c r="AI142" s="421"/>
    </row>
    <row r="143" spans="1:35" ht="94.5" customHeight="1">
      <c r="A143" s="634" t="s">
        <v>148</v>
      </c>
      <c r="B143" s="95" t="s">
        <v>24</v>
      </c>
      <c r="C143" s="109" t="s">
        <v>308</v>
      </c>
      <c r="D143" s="94" t="s">
        <v>275</v>
      </c>
      <c r="E143" s="333"/>
      <c r="F143" s="412">
        <v>1</v>
      </c>
      <c r="G143" s="412">
        <v>1</v>
      </c>
      <c r="H143" s="412">
        <v>1</v>
      </c>
      <c r="I143" s="412">
        <v>1</v>
      </c>
      <c r="J143" s="412">
        <v>1</v>
      </c>
      <c r="K143" s="412">
        <v>1</v>
      </c>
      <c r="L143" s="412">
        <v>1</v>
      </c>
      <c r="M143" s="412">
        <v>1</v>
      </c>
      <c r="N143" s="412">
        <v>1</v>
      </c>
      <c r="O143" s="412">
        <v>1</v>
      </c>
      <c r="P143" s="415"/>
      <c r="Q143" s="427">
        <v>1</v>
      </c>
      <c r="S143" s="421"/>
      <c r="T143" s="421"/>
      <c r="U143" s="421"/>
      <c r="V143" s="421"/>
      <c r="W143" s="421"/>
      <c r="X143" s="421"/>
      <c r="Y143" s="421"/>
      <c r="Z143" s="421"/>
      <c r="AA143" s="421"/>
      <c r="AB143" s="421"/>
      <c r="AC143" s="421"/>
      <c r="AD143" s="421"/>
      <c r="AE143" s="421"/>
      <c r="AF143" s="421"/>
      <c r="AG143" s="421"/>
      <c r="AH143" s="421"/>
      <c r="AI143" s="421"/>
    </row>
    <row r="144" spans="1:35" ht="25.5">
      <c r="A144" s="635"/>
      <c r="B144" s="7" t="s">
        <v>25</v>
      </c>
      <c r="C144" s="94" t="s">
        <v>309</v>
      </c>
      <c r="D144" s="94" t="s">
        <v>277</v>
      </c>
      <c r="E144" s="333"/>
      <c r="F144" s="333"/>
      <c r="G144" s="412">
        <v>1</v>
      </c>
      <c r="H144" s="412">
        <v>1</v>
      </c>
      <c r="I144" s="412">
        <v>1</v>
      </c>
      <c r="J144" s="412">
        <v>1</v>
      </c>
      <c r="K144" s="412">
        <v>1</v>
      </c>
      <c r="L144" s="412">
        <v>1</v>
      </c>
      <c r="M144" s="412">
        <v>1</v>
      </c>
      <c r="N144" s="412">
        <v>1</v>
      </c>
      <c r="O144" s="412">
        <v>1</v>
      </c>
      <c r="P144" s="94"/>
      <c r="Q144" s="426"/>
      <c r="S144" s="421"/>
      <c r="T144" s="421"/>
      <c r="U144" s="421"/>
      <c r="V144" s="421"/>
      <c r="W144" s="421"/>
      <c r="X144" s="421"/>
      <c r="Y144" s="421"/>
      <c r="Z144" s="421"/>
      <c r="AA144" s="421"/>
      <c r="AB144" s="421"/>
      <c r="AC144" s="421"/>
      <c r="AD144" s="421"/>
      <c r="AE144" s="421"/>
      <c r="AF144" s="421"/>
      <c r="AG144" s="421"/>
      <c r="AH144" s="421"/>
      <c r="AI144" s="421"/>
    </row>
    <row r="145" spans="1:35" ht="25.5">
      <c r="A145" s="635"/>
      <c r="B145" s="7" t="s">
        <v>25</v>
      </c>
      <c r="C145" s="94" t="s">
        <v>310</v>
      </c>
      <c r="D145" s="94" t="s">
        <v>277</v>
      </c>
      <c r="E145" s="333"/>
      <c r="F145" s="333"/>
      <c r="G145" s="412">
        <v>1</v>
      </c>
      <c r="H145" s="412">
        <v>1</v>
      </c>
      <c r="I145" s="412">
        <v>1</v>
      </c>
      <c r="J145" s="412">
        <v>1</v>
      </c>
      <c r="K145" s="412">
        <v>1</v>
      </c>
      <c r="L145" s="412">
        <v>1</v>
      </c>
      <c r="M145" s="412">
        <v>1</v>
      </c>
      <c r="N145" s="333"/>
      <c r="O145" s="412">
        <v>1</v>
      </c>
      <c r="P145" s="94"/>
      <c r="Q145" s="426"/>
      <c r="S145" s="421"/>
      <c r="T145" s="421"/>
      <c r="U145" s="421"/>
      <c r="V145" s="421"/>
      <c r="W145" s="421"/>
      <c r="X145" s="421"/>
      <c r="Y145" s="421"/>
      <c r="Z145" s="421"/>
      <c r="AA145" s="421"/>
      <c r="AB145" s="421"/>
      <c r="AC145" s="421"/>
      <c r="AD145" s="421"/>
      <c r="AE145" s="421"/>
      <c r="AF145" s="421"/>
      <c r="AG145" s="421"/>
      <c r="AH145" s="421"/>
      <c r="AI145" s="421"/>
    </row>
    <row r="146" spans="1:17" ht="25.5">
      <c r="A146" s="635"/>
      <c r="B146" s="7" t="s">
        <v>25</v>
      </c>
      <c r="C146" s="94" t="s">
        <v>311</v>
      </c>
      <c r="D146" s="94" t="s">
        <v>277</v>
      </c>
      <c r="E146" s="333"/>
      <c r="F146" s="333"/>
      <c r="G146" s="412">
        <v>1</v>
      </c>
      <c r="H146" s="412">
        <v>1</v>
      </c>
      <c r="I146" s="412">
        <v>1</v>
      </c>
      <c r="J146" s="412">
        <v>1</v>
      </c>
      <c r="K146" s="412">
        <v>1</v>
      </c>
      <c r="L146" s="412">
        <v>1</v>
      </c>
      <c r="M146" s="412">
        <v>1</v>
      </c>
      <c r="N146" s="333"/>
      <c r="O146" s="412">
        <v>1</v>
      </c>
      <c r="P146" s="94"/>
      <c r="Q146" s="426"/>
    </row>
    <row r="147" spans="1:17" ht="25.5">
      <c r="A147" s="635"/>
      <c r="B147" s="7" t="s">
        <v>25</v>
      </c>
      <c r="C147" s="94" t="s">
        <v>312</v>
      </c>
      <c r="D147" s="94" t="s">
        <v>277</v>
      </c>
      <c r="E147" s="333"/>
      <c r="F147" s="333"/>
      <c r="G147" s="412">
        <v>1</v>
      </c>
      <c r="H147" s="412">
        <v>1</v>
      </c>
      <c r="I147" s="412">
        <v>1</v>
      </c>
      <c r="J147" s="412">
        <v>1</v>
      </c>
      <c r="K147" s="412">
        <v>1</v>
      </c>
      <c r="L147" s="412">
        <v>1</v>
      </c>
      <c r="M147" s="412">
        <v>1</v>
      </c>
      <c r="N147" s="333"/>
      <c r="O147" s="412">
        <v>1</v>
      </c>
      <c r="P147" s="94"/>
      <c r="Q147" s="426"/>
    </row>
    <row r="148" spans="1:17" ht="25.5">
      <c r="A148" s="635"/>
      <c r="B148" s="7" t="s">
        <v>25</v>
      </c>
      <c r="C148" s="94" t="s">
        <v>314</v>
      </c>
      <c r="D148" s="94" t="s">
        <v>277</v>
      </c>
      <c r="E148" s="333"/>
      <c r="F148" s="333"/>
      <c r="G148" s="412">
        <v>1</v>
      </c>
      <c r="H148" s="412">
        <v>1</v>
      </c>
      <c r="I148" s="412">
        <v>1</v>
      </c>
      <c r="J148" s="412">
        <v>1</v>
      </c>
      <c r="K148" s="412">
        <v>1</v>
      </c>
      <c r="L148" s="412">
        <v>1</v>
      </c>
      <c r="M148" s="412">
        <v>1</v>
      </c>
      <c r="N148" s="333"/>
      <c r="O148" s="412">
        <v>1</v>
      </c>
      <c r="P148" s="94"/>
      <c r="Q148" s="426"/>
    </row>
    <row r="149" spans="1:17" ht="25.5">
      <c r="A149" s="635"/>
      <c r="B149" s="7" t="s">
        <v>25</v>
      </c>
      <c r="C149" s="94" t="s">
        <v>315</v>
      </c>
      <c r="D149" s="94" t="s">
        <v>277</v>
      </c>
      <c r="E149" s="333"/>
      <c r="F149" s="333"/>
      <c r="G149" s="412">
        <v>1</v>
      </c>
      <c r="H149" s="412">
        <v>1</v>
      </c>
      <c r="I149" s="412">
        <v>1</v>
      </c>
      <c r="J149" s="412">
        <v>1</v>
      </c>
      <c r="K149" s="412">
        <v>1</v>
      </c>
      <c r="L149" s="412">
        <v>1</v>
      </c>
      <c r="M149" s="412">
        <v>1</v>
      </c>
      <c r="N149" s="333"/>
      <c r="O149" s="412">
        <v>1</v>
      </c>
      <c r="P149" s="94"/>
      <c r="Q149" s="426"/>
    </row>
    <row r="150" spans="1:17" ht="25.5">
      <c r="A150" s="635"/>
      <c r="B150" s="7" t="s">
        <v>25</v>
      </c>
      <c r="C150" s="94" t="s">
        <v>316</v>
      </c>
      <c r="D150" s="94" t="s">
        <v>277</v>
      </c>
      <c r="E150" s="333"/>
      <c r="F150" s="333"/>
      <c r="G150" s="412">
        <v>1</v>
      </c>
      <c r="H150" s="412">
        <v>1</v>
      </c>
      <c r="I150" s="412">
        <v>1</v>
      </c>
      <c r="J150" s="412">
        <v>1</v>
      </c>
      <c r="K150" s="412">
        <v>1</v>
      </c>
      <c r="L150" s="412">
        <v>1</v>
      </c>
      <c r="M150" s="412">
        <v>1</v>
      </c>
      <c r="N150" s="333"/>
      <c r="O150" s="412">
        <v>1</v>
      </c>
      <c r="P150" s="94"/>
      <c r="Q150" s="426"/>
    </row>
    <row r="151" spans="1:17" ht="25.5">
      <c r="A151" s="635"/>
      <c r="B151" s="7" t="s">
        <v>25</v>
      </c>
      <c r="C151" s="94" t="s">
        <v>317</v>
      </c>
      <c r="D151" s="94" t="s">
        <v>277</v>
      </c>
      <c r="E151" s="333"/>
      <c r="F151" s="333"/>
      <c r="G151" s="412">
        <v>1</v>
      </c>
      <c r="H151" s="412">
        <v>1</v>
      </c>
      <c r="I151" s="412">
        <v>1</v>
      </c>
      <c r="J151" s="412">
        <v>1</v>
      </c>
      <c r="K151" s="412">
        <v>1</v>
      </c>
      <c r="L151" s="412">
        <v>1</v>
      </c>
      <c r="M151" s="412">
        <v>1</v>
      </c>
      <c r="N151" s="333"/>
      <c r="O151" s="412">
        <v>1</v>
      </c>
      <c r="P151" s="94"/>
      <c r="Q151" s="426"/>
    </row>
    <row r="152" spans="1:17" ht="25.5">
      <c r="A152" s="636"/>
      <c r="B152" s="7" t="s">
        <v>25</v>
      </c>
      <c r="C152" s="109" t="s">
        <v>318</v>
      </c>
      <c r="D152" s="94" t="s">
        <v>277</v>
      </c>
      <c r="E152" s="333"/>
      <c r="F152" s="333"/>
      <c r="G152" s="412">
        <v>1</v>
      </c>
      <c r="H152" s="412">
        <v>1</v>
      </c>
      <c r="I152" s="412">
        <v>1</v>
      </c>
      <c r="J152" s="412">
        <v>1</v>
      </c>
      <c r="K152" s="412">
        <v>1</v>
      </c>
      <c r="L152" s="412">
        <v>1</v>
      </c>
      <c r="M152" s="412">
        <v>1</v>
      </c>
      <c r="N152" s="333"/>
      <c r="O152" s="412">
        <v>1</v>
      </c>
      <c r="P152" s="94"/>
      <c r="Q152" s="426"/>
    </row>
    <row r="153" spans="1:17" ht="51">
      <c r="A153" s="120" t="s">
        <v>149</v>
      </c>
      <c r="B153" s="95" t="s">
        <v>24</v>
      </c>
      <c r="C153" s="115" t="s">
        <v>319</v>
      </c>
      <c r="D153" s="94" t="s">
        <v>320</v>
      </c>
      <c r="E153" s="412">
        <v>1</v>
      </c>
      <c r="F153" s="412">
        <v>1</v>
      </c>
      <c r="G153" s="412">
        <v>1</v>
      </c>
      <c r="H153" s="412">
        <v>1</v>
      </c>
      <c r="I153" s="412">
        <v>1</v>
      </c>
      <c r="J153" s="412">
        <v>1</v>
      </c>
      <c r="K153" s="412">
        <v>1</v>
      </c>
      <c r="L153" s="412">
        <v>1</v>
      </c>
      <c r="M153" s="412">
        <v>1</v>
      </c>
      <c r="N153" s="412">
        <v>1</v>
      </c>
      <c r="O153" s="412">
        <v>1</v>
      </c>
      <c r="P153" s="302">
        <v>1</v>
      </c>
      <c r="Q153" s="427">
        <v>1</v>
      </c>
    </row>
    <row r="154" spans="1:17" ht="15.75">
      <c r="A154" s="96" t="s">
        <v>323</v>
      </c>
      <c r="B154" s="218">
        <v>12</v>
      </c>
      <c r="C154" s="686"/>
      <c r="D154" s="687"/>
      <c r="E154" s="687"/>
      <c r="F154" s="687"/>
      <c r="G154" s="687"/>
      <c r="H154" s="687"/>
      <c r="I154" s="687"/>
      <c r="J154" s="687"/>
      <c r="K154" s="687"/>
      <c r="L154" s="687"/>
      <c r="M154" s="687"/>
      <c r="N154" s="687"/>
      <c r="O154" s="687"/>
      <c r="P154" s="687"/>
      <c r="Q154" s="688"/>
    </row>
    <row r="155" spans="1:17" ht="16.5" thickBot="1">
      <c r="A155" s="97" t="s">
        <v>324</v>
      </c>
      <c r="B155" s="218">
        <v>30</v>
      </c>
      <c r="C155" s="689"/>
      <c r="D155" s="690"/>
      <c r="E155" s="690"/>
      <c r="F155" s="690"/>
      <c r="G155" s="690"/>
      <c r="H155" s="690"/>
      <c r="I155" s="690"/>
      <c r="J155" s="690"/>
      <c r="K155" s="690"/>
      <c r="L155" s="690"/>
      <c r="M155" s="690"/>
      <c r="N155" s="690"/>
      <c r="O155" s="690"/>
      <c r="P155" s="690"/>
      <c r="Q155" s="691"/>
    </row>
    <row r="156" spans="1:17" ht="31.5">
      <c r="A156" s="107" t="s">
        <v>166</v>
      </c>
      <c r="B156" s="617"/>
      <c r="C156" s="617"/>
      <c r="D156" s="617"/>
      <c r="E156" s="617"/>
      <c r="F156" s="617"/>
      <c r="G156" s="617"/>
      <c r="H156" s="617"/>
      <c r="I156" s="617"/>
      <c r="J156" s="617"/>
      <c r="K156" s="617"/>
      <c r="L156" s="617"/>
      <c r="M156" s="617"/>
      <c r="N156" s="617"/>
      <c r="O156" s="617"/>
      <c r="P156" s="617"/>
      <c r="Q156" s="618"/>
    </row>
    <row r="157" spans="1:17" ht="30.75" customHeight="1">
      <c r="A157" s="640" t="s">
        <v>151</v>
      </c>
      <c r="B157" s="7" t="s">
        <v>24</v>
      </c>
      <c r="C157" s="109" t="s">
        <v>325</v>
      </c>
      <c r="D157" s="109"/>
      <c r="E157" s="322"/>
      <c r="F157" s="407">
        <v>1</v>
      </c>
      <c r="G157" s="322"/>
      <c r="H157" s="407">
        <v>1</v>
      </c>
      <c r="I157" s="407">
        <v>1</v>
      </c>
      <c r="J157" s="407">
        <v>1</v>
      </c>
      <c r="K157" s="407">
        <v>1</v>
      </c>
      <c r="L157" s="407">
        <v>1</v>
      </c>
      <c r="M157" s="407">
        <v>1</v>
      </c>
      <c r="N157" s="407">
        <v>1</v>
      </c>
      <c r="O157" s="111" t="s">
        <v>335</v>
      </c>
      <c r="P157" s="103">
        <v>1</v>
      </c>
      <c r="Q157" s="335"/>
    </row>
    <row r="158" spans="1:17" ht="30.75" customHeight="1">
      <c r="A158" s="640"/>
      <c r="B158" s="7" t="s">
        <v>539</v>
      </c>
      <c r="C158" s="109" t="s">
        <v>929</v>
      </c>
      <c r="D158" s="109"/>
      <c r="E158" s="322"/>
      <c r="F158" s="407"/>
      <c r="G158" s="407">
        <v>1</v>
      </c>
      <c r="H158" s="407"/>
      <c r="I158" s="407"/>
      <c r="J158" s="407"/>
      <c r="K158" s="407"/>
      <c r="L158" s="407"/>
      <c r="M158" s="407"/>
      <c r="N158" s="407"/>
      <c r="O158" s="111"/>
      <c r="P158" s="103">
        <v>1</v>
      </c>
      <c r="Q158" s="335"/>
    </row>
    <row r="159" spans="1:17" ht="18.75" customHeight="1">
      <c r="A159" s="640"/>
      <c r="B159" s="7" t="s">
        <v>25</v>
      </c>
      <c r="C159" s="109" t="s">
        <v>325</v>
      </c>
      <c r="D159" s="109"/>
      <c r="E159" s="322"/>
      <c r="F159" s="322"/>
      <c r="G159" s="407">
        <v>1</v>
      </c>
      <c r="H159" s="322"/>
      <c r="I159" s="322"/>
      <c r="J159" s="322"/>
      <c r="K159" s="322"/>
      <c r="L159" s="322"/>
      <c r="M159" s="322"/>
      <c r="N159" s="322"/>
      <c r="O159" s="322"/>
      <c r="P159" s="103">
        <v>1</v>
      </c>
      <c r="Q159" s="335"/>
    </row>
    <row r="160" spans="1:17" ht="18.75" customHeight="1">
      <c r="A160" s="640" t="s">
        <v>152</v>
      </c>
      <c r="B160" s="7" t="s">
        <v>24</v>
      </c>
      <c r="C160" s="109" t="s">
        <v>331</v>
      </c>
      <c r="D160" s="109"/>
      <c r="E160" s="281"/>
      <c r="F160" s="281">
        <v>1</v>
      </c>
      <c r="G160" s="281"/>
      <c r="H160" s="281">
        <v>1</v>
      </c>
      <c r="I160" s="281">
        <v>1</v>
      </c>
      <c r="J160" s="281">
        <v>1</v>
      </c>
      <c r="K160" s="281">
        <v>1</v>
      </c>
      <c r="L160" s="281">
        <v>1</v>
      </c>
      <c r="M160" s="281">
        <v>1</v>
      </c>
      <c r="N160" s="322"/>
      <c r="O160" s="322"/>
      <c r="P160" s="103">
        <v>1</v>
      </c>
      <c r="Q160" s="335"/>
    </row>
    <row r="161" spans="1:17" ht="18.75" customHeight="1">
      <c r="A161" s="640"/>
      <c r="B161" s="7" t="s">
        <v>539</v>
      </c>
      <c r="C161" s="109" t="s">
        <v>332</v>
      </c>
      <c r="D161" s="109"/>
      <c r="E161" s="322"/>
      <c r="F161" s="322"/>
      <c r="G161" s="407">
        <v>1</v>
      </c>
      <c r="H161" s="322"/>
      <c r="I161" s="322"/>
      <c r="J161" s="322"/>
      <c r="K161" s="322"/>
      <c r="L161" s="322"/>
      <c r="M161" s="322"/>
      <c r="N161" s="322"/>
      <c r="O161" s="322"/>
      <c r="P161" s="103">
        <v>1</v>
      </c>
      <c r="Q161" s="335"/>
    </row>
    <row r="162" spans="1:17" ht="18" customHeight="1">
      <c r="A162" s="640" t="s">
        <v>153</v>
      </c>
      <c r="B162" s="7" t="s">
        <v>24</v>
      </c>
      <c r="C162" s="109" t="s">
        <v>326</v>
      </c>
      <c r="D162" s="109"/>
      <c r="E162" s="322"/>
      <c r="F162" s="407">
        <v>1</v>
      </c>
      <c r="G162" s="407"/>
      <c r="H162" s="407">
        <v>1</v>
      </c>
      <c r="I162" s="407">
        <v>1</v>
      </c>
      <c r="J162" s="407">
        <v>1</v>
      </c>
      <c r="K162" s="407">
        <v>1</v>
      </c>
      <c r="L162" s="407">
        <v>1</v>
      </c>
      <c r="M162" s="407">
        <v>1</v>
      </c>
      <c r="N162" s="407">
        <v>1</v>
      </c>
      <c r="O162" s="322"/>
      <c r="P162" s="103">
        <v>1</v>
      </c>
      <c r="Q162" s="335"/>
    </row>
    <row r="163" spans="1:17" ht="15.75">
      <c r="A163" s="640"/>
      <c r="B163" s="7" t="s">
        <v>539</v>
      </c>
      <c r="C163" s="109" t="s">
        <v>327</v>
      </c>
      <c r="D163" s="109"/>
      <c r="E163" s="322"/>
      <c r="F163" s="322"/>
      <c r="G163" s="407">
        <v>1</v>
      </c>
      <c r="H163" s="322"/>
      <c r="I163" s="322"/>
      <c r="J163" s="322"/>
      <c r="K163" s="322"/>
      <c r="L163" s="322"/>
      <c r="M163" s="322"/>
      <c r="N163" s="322"/>
      <c r="O163" s="322"/>
      <c r="P163" s="103">
        <v>1</v>
      </c>
      <c r="Q163" s="335"/>
    </row>
    <row r="164" spans="1:17" ht="18" customHeight="1">
      <c r="A164" s="615" t="s">
        <v>154</v>
      </c>
      <c r="B164" s="7" t="s">
        <v>24</v>
      </c>
      <c r="C164" s="109" t="s">
        <v>329</v>
      </c>
      <c r="D164" s="109"/>
      <c r="E164" s="109"/>
      <c r="F164" s="103">
        <v>1</v>
      </c>
      <c r="G164" s="103"/>
      <c r="H164" s="103">
        <v>1</v>
      </c>
      <c r="I164" s="103">
        <v>1</v>
      </c>
      <c r="J164" s="103">
        <v>1</v>
      </c>
      <c r="K164" s="103">
        <v>1</v>
      </c>
      <c r="L164" s="109">
        <v>0</v>
      </c>
      <c r="M164" s="103">
        <v>1</v>
      </c>
      <c r="N164" s="281">
        <v>1</v>
      </c>
      <c r="O164" s="109"/>
      <c r="P164" s="103">
        <v>1</v>
      </c>
      <c r="Q164" s="335"/>
    </row>
    <row r="165" spans="1:17" ht="15.75">
      <c r="A165" s="631"/>
      <c r="B165" s="7" t="s">
        <v>539</v>
      </c>
      <c r="C165" s="109" t="s">
        <v>329</v>
      </c>
      <c r="D165" s="109"/>
      <c r="E165" s="109"/>
      <c r="F165" s="103"/>
      <c r="G165" s="103">
        <v>1</v>
      </c>
      <c r="H165" s="103"/>
      <c r="I165" s="103"/>
      <c r="J165" s="103"/>
      <c r="K165" s="103"/>
      <c r="L165" s="109"/>
      <c r="M165" s="103"/>
      <c r="N165" s="281"/>
      <c r="O165" s="109"/>
      <c r="P165" s="103">
        <v>1</v>
      </c>
      <c r="Q165" s="335"/>
    </row>
    <row r="166" spans="1:17" ht="18" customHeight="1">
      <c r="A166" s="616"/>
      <c r="B166" s="7" t="s">
        <v>24</v>
      </c>
      <c r="C166" s="109" t="s">
        <v>330</v>
      </c>
      <c r="D166" s="109"/>
      <c r="E166" s="109"/>
      <c r="F166" s="103">
        <v>1</v>
      </c>
      <c r="G166" s="103"/>
      <c r="H166" s="103">
        <v>1</v>
      </c>
      <c r="I166" s="103">
        <v>1</v>
      </c>
      <c r="J166" s="103">
        <v>1</v>
      </c>
      <c r="K166" s="103">
        <v>1</v>
      </c>
      <c r="L166" s="109">
        <v>0</v>
      </c>
      <c r="M166" s="103">
        <v>1</v>
      </c>
      <c r="N166" s="281">
        <v>1</v>
      </c>
      <c r="O166" s="109"/>
      <c r="P166" s="103">
        <v>1</v>
      </c>
      <c r="Q166" s="335"/>
    </row>
    <row r="167" spans="1:17" ht="17.25" customHeight="1">
      <c r="A167" s="650" t="s">
        <v>333</v>
      </c>
      <c r="B167" s="7" t="s">
        <v>24</v>
      </c>
      <c r="C167" s="109" t="s">
        <v>334</v>
      </c>
      <c r="D167" s="109"/>
      <c r="E167" s="103"/>
      <c r="F167" s="103">
        <v>1</v>
      </c>
      <c r="G167" s="103">
        <v>1</v>
      </c>
      <c r="H167" s="103">
        <v>1</v>
      </c>
      <c r="I167" s="103">
        <v>1</v>
      </c>
      <c r="J167" s="103">
        <v>1</v>
      </c>
      <c r="K167" s="103">
        <v>1</v>
      </c>
      <c r="L167" s="103">
        <v>1</v>
      </c>
      <c r="M167" s="103">
        <v>1</v>
      </c>
      <c r="N167" s="407">
        <v>1</v>
      </c>
      <c r="O167" s="322"/>
      <c r="P167" s="103">
        <v>1</v>
      </c>
      <c r="Q167" s="335"/>
    </row>
    <row r="168" spans="1:17" ht="15.75">
      <c r="A168" s="651"/>
      <c r="B168" s="517" t="s">
        <v>539</v>
      </c>
      <c r="C168" s="109" t="s">
        <v>334</v>
      </c>
      <c r="D168" s="337"/>
      <c r="E168" s="337"/>
      <c r="F168" s="337"/>
      <c r="G168" s="10">
        <v>1</v>
      </c>
      <c r="H168" s="337"/>
      <c r="I168" s="337"/>
      <c r="J168" s="337"/>
      <c r="K168" s="337"/>
      <c r="L168" s="337"/>
      <c r="M168" s="337"/>
      <c r="N168" s="337"/>
      <c r="O168" s="337"/>
      <c r="P168" s="103">
        <v>1</v>
      </c>
      <c r="Q168" s="518"/>
    </row>
    <row r="169" spans="1:17" ht="17.25" customHeight="1">
      <c r="A169" s="615" t="s">
        <v>156</v>
      </c>
      <c r="B169" s="7" t="s">
        <v>24</v>
      </c>
      <c r="C169" s="109" t="s">
        <v>328</v>
      </c>
      <c r="D169" s="109"/>
      <c r="E169" s="322"/>
      <c r="F169" s="407">
        <v>1</v>
      </c>
      <c r="G169" s="407">
        <v>1</v>
      </c>
      <c r="H169" s="407">
        <v>1</v>
      </c>
      <c r="I169" s="407">
        <v>1</v>
      </c>
      <c r="J169" s="407">
        <v>1</v>
      </c>
      <c r="K169" s="407">
        <v>1</v>
      </c>
      <c r="L169" s="407">
        <v>1</v>
      </c>
      <c r="M169" s="407">
        <v>1</v>
      </c>
      <c r="N169" s="407">
        <v>1</v>
      </c>
      <c r="O169" s="322"/>
      <c r="P169" s="103">
        <v>1</v>
      </c>
      <c r="Q169" s="335"/>
    </row>
    <row r="170" spans="1:17" ht="15.75">
      <c r="A170" s="616"/>
      <c r="B170" s="402" t="s">
        <v>539</v>
      </c>
      <c r="C170" s="109" t="s">
        <v>928</v>
      </c>
      <c r="D170" s="109"/>
      <c r="E170" s="322"/>
      <c r="F170" s="407"/>
      <c r="G170" s="407">
        <v>1</v>
      </c>
      <c r="H170" s="407"/>
      <c r="I170" s="407"/>
      <c r="J170" s="407"/>
      <c r="K170" s="407"/>
      <c r="L170" s="407"/>
      <c r="M170" s="407"/>
      <c r="N170" s="407"/>
      <c r="O170" s="322"/>
      <c r="P170" s="103">
        <v>1</v>
      </c>
      <c r="Q170" s="335"/>
    </row>
    <row r="171" spans="1:17" ht="15.75">
      <c r="A171" s="102" t="s">
        <v>323</v>
      </c>
      <c r="B171" s="405">
        <v>9</v>
      </c>
      <c r="C171" s="647"/>
      <c r="D171" s="648"/>
      <c r="E171" s="648"/>
      <c r="F171" s="648"/>
      <c r="G171" s="648"/>
      <c r="H171" s="648"/>
      <c r="I171" s="648"/>
      <c r="J171" s="648"/>
      <c r="K171" s="648"/>
      <c r="L171" s="648"/>
      <c r="M171" s="648"/>
      <c r="N171" s="648"/>
      <c r="O171" s="648"/>
      <c r="P171" s="648"/>
      <c r="Q171" s="649"/>
    </row>
    <row r="172" spans="1:17" ht="16.5" thickBot="1">
      <c r="A172" s="100" t="s">
        <v>324</v>
      </c>
      <c r="B172" s="98">
        <v>6</v>
      </c>
      <c r="C172" s="647"/>
      <c r="D172" s="648"/>
      <c r="E172" s="648"/>
      <c r="F172" s="648"/>
      <c r="G172" s="648"/>
      <c r="H172" s="648"/>
      <c r="I172" s="648"/>
      <c r="J172" s="648"/>
      <c r="K172" s="648"/>
      <c r="L172" s="648"/>
      <c r="M172" s="648"/>
      <c r="N172" s="648"/>
      <c r="O172" s="648"/>
      <c r="P172" s="648"/>
      <c r="Q172" s="649"/>
    </row>
    <row r="173" spans="1:17" ht="31.5">
      <c r="A173" s="106" t="s">
        <v>167</v>
      </c>
      <c r="B173" s="617"/>
      <c r="C173" s="617"/>
      <c r="D173" s="617"/>
      <c r="E173" s="617"/>
      <c r="F173" s="617"/>
      <c r="G173" s="617"/>
      <c r="H173" s="617"/>
      <c r="I173" s="617"/>
      <c r="J173" s="617"/>
      <c r="K173" s="617"/>
      <c r="L173" s="617"/>
      <c r="M173" s="617"/>
      <c r="N173" s="617"/>
      <c r="O173" s="617"/>
      <c r="P173" s="617"/>
      <c r="Q173" s="618"/>
    </row>
    <row r="174" spans="1:17" ht="15.75">
      <c r="A174" s="652" t="s">
        <v>157</v>
      </c>
      <c r="B174" s="7" t="s">
        <v>24</v>
      </c>
      <c r="C174" s="109" t="s">
        <v>157</v>
      </c>
      <c r="D174" s="94" t="s">
        <v>158</v>
      </c>
      <c r="E174" s="111"/>
      <c r="F174" s="111"/>
      <c r="G174" s="111"/>
      <c r="H174" s="281">
        <v>1</v>
      </c>
      <c r="I174" s="281">
        <v>1</v>
      </c>
      <c r="J174" s="281">
        <v>1</v>
      </c>
      <c r="K174" s="281">
        <v>1</v>
      </c>
      <c r="L174" s="111"/>
      <c r="M174" s="281">
        <v>1</v>
      </c>
      <c r="N174" s="285">
        <v>1</v>
      </c>
      <c r="O174" s="111"/>
      <c r="P174" s="103">
        <v>1</v>
      </c>
      <c r="Q174" s="414">
        <v>1</v>
      </c>
    </row>
    <row r="175" spans="1:17" ht="25.5">
      <c r="A175" s="652"/>
      <c r="B175" s="77" t="s">
        <v>24</v>
      </c>
      <c r="C175" s="111" t="s">
        <v>337</v>
      </c>
      <c r="D175" s="94" t="s">
        <v>158</v>
      </c>
      <c r="E175" s="111"/>
      <c r="F175" s="111"/>
      <c r="G175" s="111"/>
      <c r="H175" s="281">
        <v>1</v>
      </c>
      <c r="I175" s="281">
        <v>1</v>
      </c>
      <c r="J175" s="281">
        <v>1</v>
      </c>
      <c r="K175" s="281">
        <v>1</v>
      </c>
      <c r="L175" s="111"/>
      <c r="M175" s="281">
        <v>1</v>
      </c>
      <c r="N175" s="285">
        <v>1</v>
      </c>
      <c r="O175" s="111"/>
      <c r="P175" s="103">
        <v>1</v>
      </c>
      <c r="Q175" s="414">
        <v>1</v>
      </c>
    </row>
    <row r="176" spans="1:17" ht="15.75">
      <c r="A176" s="652"/>
      <c r="B176" s="75" t="s">
        <v>25</v>
      </c>
      <c r="C176" s="111" t="s">
        <v>338</v>
      </c>
      <c r="D176" s="94" t="s">
        <v>158</v>
      </c>
      <c r="E176" s="94"/>
      <c r="F176" s="94"/>
      <c r="G176" s="94"/>
      <c r="H176" s="286">
        <v>1</v>
      </c>
      <c r="I176" s="286">
        <v>1</v>
      </c>
      <c r="J176" s="286">
        <v>1</v>
      </c>
      <c r="K176" s="94"/>
      <c r="L176" s="94"/>
      <c r="M176" s="94"/>
      <c r="N176" s="94"/>
      <c r="O176" s="111"/>
      <c r="P176" s="109"/>
      <c r="Q176" s="335"/>
    </row>
    <row r="177" spans="1:17" ht="15.75">
      <c r="A177" s="652"/>
      <c r="B177" s="75" t="s">
        <v>25</v>
      </c>
      <c r="C177" s="111" t="s">
        <v>339</v>
      </c>
      <c r="D177" s="94" t="s">
        <v>158</v>
      </c>
      <c r="E177" s="94"/>
      <c r="F177" s="94"/>
      <c r="G177" s="94"/>
      <c r="H177" s="286">
        <v>1</v>
      </c>
      <c r="I177" s="286">
        <v>1</v>
      </c>
      <c r="J177" s="286">
        <v>1</v>
      </c>
      <c r="K177" s="94"/>
      <c r="L177" s="94"/>
      <c r="M177" s="94"/>
      <c r="N177" s="94"/>
      <c r="O177" s="111"/>
      <c r="P177" s="109"/>
      <c r="Q177" s="335"/>
    </row>
    <row r="178" spans="1:17" ht="15.75">
      <c r="A178" s="652"/>
      <c r="B178" s="75" t="s">
        <v>25</v>
      </c>
      <c r="C178" s="111" t="s">
        <v>340</v>
      </c>
      <c r="D178" s="94" t="s">
        <v>158</v>
      </c>
      <c r="E178" s="109"/>
      <c r="F178" s="109"/>
      <c r="G178" s="109"/>
      <c r="H178" s="103">
        <v>1</v>
      </c>
      <c r="I178" s="103">
        <v>1</v>
      </c>
      <c r="J178" s="103">
        <v>1</v>
      </c>
      <c r="K178" s="109"/>
      <c r="L178" s="109"/>
      <c r="M178" s="109"/>
      <c r="N178" s="109"/>
      <c r="O178" s="111"/>
      <c r="P178" s="109"/>
      <c r="Q178" s="335"/>
    </row>
    <row r="179" spans="1:17" ht="15.75">
      <c r="A179" s="652"/>
      <c r="B179" s="75" t="s">
        <v>25</v>
      </c>
      <c r="C179" s="111" t="s">
        <v>341</v>
      </c>
      <c r="D179" s="94" t="s">
        <v>158</v>
      </c>
      <c r="E179" s="109"/>
      <c r="F179" s="109"/>
      <c r="G179" s="109"/>
      <c r="H179" s="103">
        <v>1</v>
      </c>
      <c r="I179" s="103">
        <v>1</v>
      </c>
      <c r="J179" s="103">
        <v>1</v>
      </c>
      <c r="K179" s="109"/>
      <c r="L179" s="109"/>
      <c r="M179" s="109"/>
      <c r="N179" s="109"/>
      <c r="O179" s="111"/>
      <c r="P179" s="109"/>
      <c r="Q179" s="335"/>
    </row>
    <row r="180" spans="1:17" ht="15.75">
      <c r="A180" s="652"/>
      <c r="B180" s="75" t="s">
        <v>25</v>
      </c>
      <c r="C180" s="111" t="s">
        <v>342</v>
      </c>
      <c r="D180" s="94" t="s">
        <v>158</v>
      </c>
      <c r="E180" s="109"/>
      <c r="F180" s="109"/>
      <c r="G180" s="109"/>
      <c r="H180" s="103">
        <v>1</v>
      </c>
      <c r="I180" s="103">
        <v>1</v>
      </c>
      <c r="J180" s="103">
        <v>1</v>
      </c>
      <c r="K180" s="109"/>
      <c r="L180" s="109"/>
      <c r="M180" s="109"/>
      <c r="N180" s="109"/>
      <c r="O180" s="111"/>
      <c r="P180" s="109"/>
      <c r="Q180" s="335"/>
    </row>
    <row r="181" spans="1:17" ht="15.75">
      <c r="A181" s="652"/>
      <c r="B181" s="75" t="s">
        <v>25</v>
      </c>
      <c r="C181" s="111" t="s">
        <v>343</v>
      </c>
      <c r="D181" s="94" t="s">
        <v>158</v>
      </c>
      <c r="E181" s="109"/>
      <c r="F181" s="109"/>
      <c r="G181" s="109"/>
      <c r="H181" s="103">
        <v>1</v>
      </c>
      <c r="I181" s="103">
        <v>1</v>
      </c>
      <c r="J181" s="103">
        <v>1</v>
      </c>
      <c r="K181" s="109"/>
      <c r="L181" s="109"/>
      <c r="M181" s="109"/>
      <c r="N181" s="109"/>
      <c r="O181" s="322"/>
      <c r="P181" s="109"/>
      <c r="Q181" s="335"/>
    </row>
    <row r="182" spans="1:17" ht="15.75">
      <c r="A182" s="652" t="s">
        <v>159</v>
      </c>
      <c r="B182" s="75" t="s">
        <v>24</v>
      </c>
      <c r="C182" s="111" t="s">
        <v>344</v>
      </c>
      <c r="D182" s="94"/>
      <c r="E182" s="115"/>
      <c r="F182" s="285">
        <v>1</v>
      </c>
      <c r="G182" s="115"/>
      <c r="H182" s="285">
        <v>1</v>
      </c>
      <c r="I182" s="285">
        <v>1</v>
      </c>
      <c r="J182" s="285">
        <v>1</v>
      </c>
      <c r="K182" s="285">
        <v>1</v>
      </c>
      <c r="L182" s="285">
        <v>1</v>
      </c>
      <c r="M182" s="285">
        <v>1</v>
      </c>
      <c r="N182" s="285">
        <v>1</v>
      </c>
      <c r="O182" s="322"/>
      <c r="P182" s="109"/>
      <c r="Q182" s="335"/>
    </row>
    <row r="183" spans="1:17" ht="28.5" customHeight="1">
      <c r="A183" s="652"/>
      <c r="B183" s="75" t="s">
        <v>25</v>
      </c>
      <c r="C183" s="115" t="s">
        <v>345</v>
      </c>
      <c r="D183" s="94" t="s">
        <v>158</v>
      </c>
      <c r="E183" s="285">
        <v>1</v>
      </c>
      <c r="F183" s="115"/>
      <c r="G183" s="285">
        <v>1</v>
      </c>
      <c r="H183" s="285">
        <v>1</v>
      </c>
      <c r="I183" s="285">
        <v>1</v>
      </c>
      <c r="J183" s="285">
        <v>1</v>
      </c>
      <c r="K183" s="115"/>
      <c r="L183" s="115"/>
      <c r="M183" s="115"/>
      <c r="N183" s="115"/>
      <c r="O183" s="322"/>
      <c r="P183" s="109"/>
      <c r="Q183" s="335"/>
    </row>
    <row r="184" spans="1:17" ht="20.25" customHeight="1">
      <c r="A184" s="652"/>
      <c r="B184" s="75" t="s">
        <v>25</v>
      </c>
      <c r="C184" s="115" t="s">
        <v>346</v>
      </c>
      <c r="D184" s="94" t="s">
        <v>158</v>
      </c>
      <c r="E184" s="285">
        <v>1</v>
      </c>
      <c r="F184" s="115"/>
      <c r="G184" s="285">
        <v>1</v>
      </c>
      <c r="H184" s="285">
        <v>1</v>
      </c>
      <c r="I184" s="285">
        <v>1</v>
      </c>
      <c r="J184" s="285">
        <v>1</v>
      </c>
      <c r="K184" s="115"/>
      <c r="L184" s="115"/>
      <c r="M184" s="115"/>
      <c r="N184" s="115"/>
      <c r="O184" s="322"/>
      <c r="P184" s="109"/>
      <c r="Q184" s="335"/>
    </row>
    <row r="185" spans="1:17" ht="24.75" customHeight="1">
      <c r="A185" s="652"/>
      <c r="B185" s="75" t="s">
        <v>25</v>
      </c>
      <c r="C185" s="115" t="s">
        <v>347</v>
      </c>
      <c r="D185" s="94" t="s">
        <v>158</v>
      </c>
      <c r="E185" s="285">
        <v>1</v>
      </c>
      <c r="F185" s="115"/>
      <c r="G185" s="285">
        <v>1</v>
      </c>
      <c r="H185" s="285">
        <v>1</v>
      </c>
      <c r="I185" s="285">
        <v>1</v>
      </c>
      <c r="J185" s="285">
        <v>1</v>
      </c>
      <c r="K185" s="115"/>
      <c r="L185" s="115"/>
      <c r="M185" s="115"/>
      <c r="N185" s="115"/>
      <c r="O185" s="322"/>
      <c r="P185" s="109"/>
      <c r="Q185" s="335"/>
    </row>
    <row r="186" spans="1:17" ht="20.25" customHeight="1">
      <c r="A186" s="652"/>
      <c r="B186" s="75" t="s">
        <v>25</v>
      </c>
      <c r="C186" s="115" t="s">
        <v>348</v>
      </c>
      <c r="D186" s="94" t="s">
        <v>158</v>
      </c>
      <c r="E186" s="285">
        <v>1</v>
      </c>
      <c r="F186" s="115"/>
      <c r="G186" s="285">
        <v>1</v>
      </c>
      <c r="H186" s="285">
        <v>1</v>
      </c>
      <c r="I186" s="285">
        <v>1</v>
      </c>
      <c r="J186" s="285">
        <v>1</v>
      </c>
      <c r="K186" s="115"/>
      <c r="L186" s="115"/>
      <c r="M186" s="115"/>
      <c r="N186" s="115"/>
      <c r="O186" s="322"/>
      <c r="P186" s="109"/>
      <c r="Q186" s="335"/>
    </row>
    <row r="187" spans="1:17" ht="24.75" customHeight="1">
      <c r="A187" s="652"/>
      <c r="B187" s="75" t="s">
        <v>25</v>
      </c>
      <c r="C187" s="115" t="s">
        <v>349</v>
      </c>
      <c r="D187" s="94" t="s">
        <v>158</v>
      </c>
      <c r="E187" s="285">
        <v>1</v>
      </c>
      <c r="F187" s="115"/>
      <c r="G187" s="285">
        <v>1</v>
      </c>
      <c r="H187" s="285">
        <v>1</v>
      </c>
      <c r="I187" s="285">
        <v>1</v>
      </c>
      <c r="J187" s="285">
        <v>1</v>
      </c>
      <c r="K187" s="115"/>
      <c r="L187" s="115"/>
      <c r="M187" s="115"/>
      <c r="N187" s="115"/>
      <c r="O187" s="322"/>
      <c r="P187" s="109"/>
      <c r="Q187" s="335"/>
    </row>
    <row r="188" spans="1:17" ht="20.25" customHeight="1">
      <c r="A188" s="652"/>
      <c r="B188" s="75" t="s">
        <v>25</v>
      </c>
      <c r="C188" s="115" t="s">
        <v>350</v>
      </c>
      <c r="D188" s="94" t="s">
        <v>158</v>
      </c>
      <c r="E188" s="285">
        <v>1</v>
      </c>
      <c r="F188" s="115"/>
      <c r="G188" s="285">
        <v>1</v>
      </c>
      <c r="H188" s="285">
        <v>1</v>
      </c>
      <c r="I188" s="285">
        <v>1</v>
      </c>
      <c r="J188" s="285">
        <v>1</v>
      </c>
      <c r="K188" s="115"/>
      <c r="L188" s="115"/>
      <c r="M188" s="115"/>
      <c r="N188" s="115"/>
      <c r="O188" s="322"/>
      <c r="P188" s="109"/>
      <c r="Q188" s="335"/>
    </row>
    <row r="189" spans="1:17" ht="20.25" customHeight="1">
      <c r="A189" s="652"/>
      <c r="B189" s="75" t="s">
        <v>25</v>
      </c>
      <c r="C189" s="115" t="s">
        <v>351</v>
      </c>
      <c r="D189" s="94" t="s">
        <v>158</v>
      </c>
      <c r="E189" s="285">
        <v>1</v>
      </c>
      <c r="F189" s="115"/>
      <c r="G189" s="285">
        <v>1</v>
      </c>
      <c r="H189" s="285">
        <v>1</v>
      </c>
      <c r="I189" s="285">
        <v>1</v>
      </c>
      <c r="J189" s="285">
        <v>1</v>
      </c>
      <c r="K189" s="115"/>
      <c r="L189" s="115"/>
      <c r="M189" s="115"/>
      <c r="N189" s="115"/>
      <c r="O189" s="322"/>
      <c r="P189" s="109"/>
      <c r="Q189" s="335"/>
    </row>
    <row r="190" spans="1:17" ht="20.25" customHeight="1">
      <c r="A190" s="652"/>
      <c r="B190" s="75" t="s">
        <v>25</v>
      </c>
      <c r="C190" s="115" t="s">
        <v>352</v>
      </c>
      <c r="D190" s="94" t="s">
        <v>158</v>
      </c>
      <c r="E190" s="285">
        <v>1</v>
      </c>
      <c r="F190" s="115"/>
      <c r="G190" s="285">
        <v>1</v>
      </c>
      <c r="H190" s="285">
        <v>1</v>
      </c>
      <c r="I190" s="285">
        <v>1</v>
      </c>
      <c r="J190" s="285">
        <v>1</v>
      </c>
      <c r="K190" s="115"/>
      <c r="L190" s="115"/>
      <c r="M190" s="115"/>
      <c r="N190" s="115"/>
      <c r="O190" s="322"/>
      <c r="P190" s="109"/>
      <c r="Q190" s="335"/>
    </row>
    <row r="191" spans="1:17" ht="20.25" customHeight="1">
      <c r="A191" s="104" t="s">
        <v>160</v>
      </c>
      <c r="B191" s="7" t="s">
        <v>158</v>
      </c>
      <c r="C191" s="109" t="s">
        <v>158</v>
      </c>
      <c r="D191" s="94" t="s">
        <v>158</v>
      </c>
      <c r="E191" s="109" t="s">
        <v>158</v>
      </c>
      <c r="F191" s="109" t="s">
        <v>158</v>
      </c>
      <c r="G191" s="109" t="s">
        <v>158</v>
      </c>
      <c r="H191" s="109" t="s">
        <v>158</v>
      </c>
      <c r="I191" s="109" t="s">
        <v>158</v>
      </c>
      <c r="J191" s="109" t="s">
        <v>158</v>
      </c>
      <c r="K191" s="109" t="s">
        <v>158</v>
      </c>
      <c r="L191" s="109" t="s">
        <v>158</v>
      </c>
      <c r="M191" s="109" t="s">
        <v>158</v>
      </c>
      <c r="N191" s="109" t="s">
        <v>158</v>
      </c>
      <c r="O191" s="109" t="s">
        <v>158</v>
      </c>
      <c r="P191" s="109"/>
      <c r="Q191" s="146"/>
    </row>
    <row r="192" spans="1:17" ht="25.5">
      <c r="A192" s="652" t="s">
        <v>161</v>
      </c>
      <c r="B192" s="75" t="s">
        <v>25</v>
      </c>
      <c r="C192" s="115" t="s">
        <v>353</v>
      </c>
      <c r="D192" s="94" t="s">
        <v>158</v>
      </c>
      <c r="E192" s="285">
        <v>1</v>
      </c>
      <c r="F192" s="115"/>
      <c r="G192" s="115"/>
      <c r="H192" s="285">
        <v>1</v>
      </c>
      <c r="I192" s="285">
        <v>1</v>
      </c>
      <c r="J192" s="285">
        <v>1</v>
      </c>
      <c r="K192" s="115"/>
      <c r="L192" s="115"/>
      <c r="M192" s="115"/>
      <c r="N192" s="115"/>
      <c r="O192" s="115"/>
      <c r="P192" s="109"/>
      <c r="Q192" s="335"/>
    </row>
    <row r="193" spans="1:17" ht="25.5">
      <c r="A193" s="652"/>
      <c r="B193" s="75" t="s">
        <v>25</v>
      </c>
      <c r="C193" s="115" t="s">
        <v>354</v>
      </c>
      <c r="D193" s="94" t="s">
        <v>158</v>
      </c>
      <c r="E193" s="285">
        <v>1</v>
      </c>
      <c r="F193" s="115"/>
      <c r="G193" s="115"/>
      <c r="H193" s="285">
        <v>1</v>
      </c>
      <c r="I193" s="285">
        <v>1</v>
      </c>
      <c r="J193" s="285">
        <v>1</v>
      </c>
      <c r="K193" s="115"/>
      <c r="L193" s="115"/>
      <c r="M193" s="115"/>
      <c r="N193" s="115"/>
      <c r="O193" s="115"/>
      <c r="P193" s="109"/>
      <c r="Q193" s="335"/>
    </row>
    <row r="194" spans="1:17" ht="25.5">
      <c r="A194" s="652"/>
      <c r="B194" s="75" t="s">
        <v>25</v>
      </c>
      <c r="C194" s="115" t="s">
        <v>354</v>
      </c>
      <c r="D194" s="94" t="s">
        <v>158</v>
      </c>
      <c r="E194" s="285">
        <v>1</v>
      </c>
      <c r="F194" s="115"/>
      <c r="G194" s="115"/>
      <c r="H194" s="285">
        <v>1</v>
      </c>
      <c r="I194" s="285">
        <v>1</v>
      </c>
      <c r="J194" s="285">
        <v>1</v>
      </c>
      <c r="K194" s="115"/>
      <c r="L194" s="115"/>
      <c r="M194" s="115"/>
      <c r="N194" s="115"/>
      <c r="O194" s="115"/>
      <c r="P194" s="109"/>
      <c r="Q194" s="335"/>
    </row>
    <row r="195" spans="1:17" ht="25.5">
      <c r="A195" s="652"/>
      <c r="B195" s="75" t="s">
        <v>25</v>
      </c>
      <c r="C195" s="111" t="s">
        <v>355</v>
      </c>
      <c r="D195" s="94" t="s">
        <v>158</v>
      </c>
      <c r="E195" s="281">
        <v>1</v>
      </c>
      <c r="F195" s="111"/>
      <c r="G195" s="111"/>
      <c r="H195" s="281">
        <v>1</v>
      </c>
      <c r="I195" s="281">
        <v>1</v>
      </c>
      <c r="J195" s="281">
        <v>1</v>
      </c>
      <c r="K195" s="111"/>
      <c r="L195" s="111"/>
      <c r="M195" s="111"/>
      <c r="N195" s="111"/>
      <c r="O195" s="111"/>
      <c r="P195" s="109"/>
      <c r="Q195" s="335"/>
    </row>
    <row r="196" spans="1:17" ht="25.5">
      <c r="A196" s="652"/>
      <c r="B196" s="75" t="s">
        <v>25</v>
      </c>
      <c r="C196" s="111" t="s">
        <v>356</v>
      </c>
      <c r="D196" s="94" t="s">
        <v>158</v>
      </c>
      <c r="E196" s="281">
        <v>1</v>
      </c>
      <c r="F196" s="111"/>
      <c r="G196" s="111"/>
      <c r="H196" s="281">
        <v>1</v>
      </c>
      <c r="I196" s="281">
        <v>1</v>
      </c>
      <c r="J196" s="281">
        <v>1</v>
      </c>
      <c r="K196" s="111"/>
      <c r="L196" s="111"/>
      <c r="M196" s="111"/>
      <c r="N196" s="111"/>
      <c r="O196" s="111"/>
      <c r="P196" s="109"/>
      <c r="Q196" s="335"/>
    </row>
    <row r="197" spans="1:17" ht="25.5">
      <c r="A197" s="652"/>
      <c r="B197" s="75" t="s">
        <v>25</v>
      </c>
      <c r="C197" s="111" t="s">
        <v>357</v>
      </c>
      <c r="D197" s="94" t="s">
        <v>158</v>
      </c>
      <c r="E197" s="281">
        <v>1</v>
      </c>
      <c r="F197" s="111"/>
      <c r="G197" s="111"/>
      <c r="H197" s="281">
        <v>1</v>
      </c>
      <c r="I197" s="281">
        <v>1</v>
      </c>
      <c r="J197" s="281">
        <v>1</v>
      </c>
      <c r="K197" s="111"/>
      <c r="L197" s="111"/>
      <c r="M197" s="111"/>
      <c r="N197" s="111"/>
      <c r="O197" s="111"/>
      <c r="P197" s="109"/>
      <c r="Q197" s="335"/>
    </row>
    <row r="198" spans="1:17" ht="25.5">
      <c r="A198" s="652"/>
      <c r="B198" s="75" t="s">
        <v>25</v>
      </c>
      <c r="C198" s="111" t="s">
        <v>358</v>
      </c>
      <c r="D198" s="94" t="s">
        <v>158</v>
      </c>
      <c r="E198" s="281">
        <v>1</v>
      </c>
      <c r="F198" s="111"/>
      <c r="G198" s="111"/>
      <c r="H198" s="281">
        <v>1</v>
      </c>
      <c r="I198" s="281">
        <v>1</v>
      </c>
      <c r="J198" s="281">
        <v>1</v>
      </c>
      <c r="K198" s="111"/>
      <c r="L198" s="111"/>
      <c r="M198" s="111"/>
      <c r="N198" s="111"/>
      <c r="O198" s="111"/>
      <c r="P198" s="109"/>
      <c r="Q198" s="335"/>
    </row>
    <row r="199" spans="1:17" ht="25.5">
      <c r="A199" s="652"/>
      <c r="B199" s="75" t="s">
        <v>25</v>
      </c>
      <c r="C199" s="111" t="s">
        <v>359</v>
      </c>
      <c r="D199" s="94" t="s">
        <v>158</v>
      </c>
      <c r="E199" s="281">
        <v>1</v>
      </c>
      <c r="F199" s="111"/>
      <c r="G199" s="111"/>
      <c r="H199" s="281">
        <v>1</v>
      </c>
      <c r="I199" s="281">
        <v>1</v>
      </c>
      <c r="J199" s="281">
        <v>1</v>
      </c>
      <c r="K199" s="111"/>
      <c r="L199" s="111"/>
      <c r="M199" s="111"/>
      <c r="N199" s="111"/>
      <c r="O199" s="111"/>
      <c r="P199" s="109"/>
      <c r="Q199" s="335"/>
    </row>
    <row r="200" spans="1:17" ht="24.75" customHeight="1">
      <c r="A200" s="652"/>
      <c r="B200" s="75" t="s">
        <v>25</v>
      </c>
      <c r="C200" s="111" t="s">
        <v>360</v>
      </c>
      <c r="D200" s="94" t="s">
        <v>158</v>
      </c>
      <c r="E200" s="281">
        <v>1</v>
      </c>
      <c r="F200" s="111"/>
      <c r="G200" s="111"/>
      <c r="H200" s="281">
        <v>1</v>
      </c>
      <c r="I200" s="281">
        <v>1</v>
      </c>
      <c r="J200" s="281">
        <v>1</v>
      </c>
      <c r="K200" s="111"/>
      <c r="L200" s="111"/>
      <c r="M200" s="111"/>
      <c r="N200" s="111"/>
      <c r="O200" s="111"/>
      <c r="P200" s="109"/>
      <c r="Q200" s="335"/>
    </row>
    <row r="201" spans="1:17" ht="25.5">
      <c r="A201" s="652"/>
      <c r="B201" s="75" t="s">
        <v>25</v>
      </c>
      <c r="C201" s="111" t="s">
        <v>361</v>
      </c>
      <c r="D201" s="94" t="s">
        <v>158</v>
      </c>
      <c r="E201" s="281">
        <v>1</v>
      </c>
      <c r="F201" s="111"/>
      <c r="G201" s="111"/>
      <c r="H201" s="281">
        <v>1</v>
      </c>
      <c r="I201" s="281">
        <v>1</v>
      </c>
      <c r="J201" s="281">
        <v>1</v>
      </c>
      <c r="K201" s="111"/>
      <c r="L201" s="111"/>
      <c r="M201" s="111"/>
      <c r="N201" s="111"/>
      <c r="O201" s="111"/>
      <c r="P201" s="109"/>
      <c r="Q201" s="335"/>
    </row>
    <row r="202" spans="1:17" ht="25.5">
      <c r="A202" s="652"/>
      <c r="B202" s="75" t="s">
        <v>25</v>
      </c>
      <c r="C202" s="111" t="s">
        <v>362</v>
      </c>
      <c r="D202" s="94" t="s">
        <v>158</v>
      </c>
      <c r="E202" s="281">
        <v>1</v>
      </c>
      <c r="F202" s="111"/>
      <c r="G202" s="111"/>
      <c r="H202" s="281">
        <v>1</v>
      </c>
      <c r="I202" s="281">
        <v>1</v>
      </c>
      <c r="J202" s="281">
        <v>1</v>
      </c>
      <c r="K202" s="111"/>
      <c r="L202" s="111"/>
      <c r="M202" s="111"/>
      <c r="N202" s="111"/>
      <c r="O202" s="111"/>
      <c r="P202" s="109"/>
      <c r="Q202" s="335"/>
    </row>
    <row r="203" spans="1:17" ht="25.5">
      <c r="A203" s="652"/>
      <c r="B203" s="75" t="s">
        <v>25</v>
      </c>
      <c r="C203" s="111" t="s">
        <v>362</v>
      </c>
      <c r="D203" s="94" t="s">
        <v>158</v>
      </c>
      <c r="E203" s="281">
        <v>1</v>
      </c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09"/>
      <c r="Q203" s="335"/>
    </row>
    <row r="204" spans="1:17" ht="25.5">
      <c r="A204" s="652"/>
      <c r="B204" s="75" t="s">
        <v>25</v>
      </c>
      <c r="C204" s="111" t="s">
        <v>363</v>
      </c>
      <c r="D204" s="94" t="s">
        <v>158</v>
      </c>
      <c r="E204" s="281">
        <v>1</v>
      </c>
      <c r="F204" s="111"/>
      <c r="G204" s="111"/>
      <c r="H204" s="281">
        <v>1</v>
      </c>
      <c r="I204" s="281">
        <v>1</v>
      </c>
      <c r="J204" s="281">
        <v>1</v>
      </c>
      <c r="K204" s="111"/>
      <c r="L204" s="111"/>
      <c r="M204" s="111"/>
      <c r="N204" s="111"/>
      <c r="O204" s="111"/>
      <c r="P204" s="109"/>
      <c r="Q204" s="335"/>
    </row>
    <row r="205" spans="1:17" ht="25.5">
      <c r="A205" s="652"/>
      <c r="B205" s="75" t="s">
        <v>25</v>
      </c>
      <c r="C205" s="111" t="s">
        <v>364</v>
      </c>
      <c r="D205" s="94" t="s">
        <v>158</v>
      </c>
      <c r="E205" s="281">
        <v>1</v>
      </c>
      <c r="F205" s="111"/>
      <c r="G205" s="111"/>
      <c r="H205" s="281">
        <v>1</v>
      </c>
      <c r="I205" s="281">
        <v>1</v>
      </c>
      <c r="J205" s="281">
        <v>1</v>
      </c>
      <c r="K205" s="111"/>
      <c r="L205" s="111"/>
      <c r="M205" s="111"/>
      <c r="N205" s="111"/>
      <c r="O205" s="111"/>
      <c r="P205" s="109"/>
      <c r="Q205" s="335"/>
    </row>
    <row r="206" spans="1:17" ht="25.5">
      <c r="A206" s="652"/>
      <c r="B206" s="75" t="s">
        <v>25</v>
      </c>
      <c r="C206" s="111" t="s">
        <v>365</v>
      </c>
      <c r="D206" s="94" t="s">
        <v>158</v>
      </c>
      <c r="E206" s="281">
        <v>1</v>
      </c>
      <c r="F206" s="111"/>
      <c r="G206" s="111"/>
      <c r="H206" s="281">
        <v>1</v>
      </c>
      <c r="I206" s="281">
        <v>1</v>
      </c>
      <c r="J206" s="281">
        <v>1</v>
      </c>
      <c r="K206" s="111"/>
      <c r="L206" s="111"/>
      <c r="M206" s="111"/>
      <c r="N206" s="111"/>
      <c r="O206" s="111"/>
      <c r="P206" s="109"/>
      <c r="Q206" s="335"/>
    </row>
    <row r="207" spans="1:17" ht="25.5">
      <c r="A207" s="652"/>
      <c r="B207" s="75" t="s">
        <v>25</v>
      </c>
      <c r="C207" s="111" t="s">
        <v>366</v>
      </c>
      <c r="D207" s="94" t="s">
        <v>158</v>
      </c>
      <c r="E207" s="281">
        <v>1</v>
      </c>
      <c r="F207" s="111"/>
      <c r="G207" s="111"/>
      <c r="H207" s="281">
        <v>1</v>
      </c>
      <c r="I207" s="281">
        <v>1</v>
      </c>
      <c r="J207" s="281">
        <v>1</v>
      </c>
      <c r="K207" s="111"/>
      <c r="L207" s="111"/>
      <c r="M207" s="111"/>
      <c r="N207" s="111"/>
      <c r="O207" s="111"/>
      <c r="P207" s="109"/>
      <c r="Q207" s="335"/>
    </row>
    <row r="208" spans="1:17" ht="25.5">
      <c r="A208" s="652"/>
      <c r="B208" s="75" t="s">
        <v>25</v>
      </c>
      <c r="C208" s="111" t="s">
        <v>367</v>
      </c>
      <c r="D208" s="94" t="s">
        <v>158</v>
      </c>
      <c r="E208" s="281">
        <v>1</v>
      </c>
      <c r="F208" s="111"/>
      <c r="G208" s="111"/>
      <c r="H208" s="281">
        <v>1</v>
      </c>
      <c r="I208" s="281">
        <v>1</v>
      </c>
      <c r="J208" s="281">
        <v>1</v>
      </c>
      <c r="K208" s="111"/>
      <c r="L208" s="111"/>
      <c r="M208" s="111"/>
      <c r="N208" s="111"/>
      <c r="O208" s="111"/>
      <c r="P208" s="109"/>
      <c r="Q208" s="335"/>
    </row>
    <row r="209" spans="1:17" ht="25.5">
      <c r="A209" s="652"/>
      <c r="B209" s="75" t="s">
        <v>25</v>
      </c>
      <c r="C209" s="111" t="s">
        <v>368</v>
      </c>
      <c r="D209" s="94" t="s">
        <v>158</v>
      </c>
      <c r="E209" s="281">
        <v>1</v>
      </c>
      <c r="F209" s="111"/>
      <c r="G209" s="111"/>
      <c r="H209" s="281">
        <v>1</v>
      </c>
      <c r="I209" s="281">
        <v>1</v>
      </c>
      <c r="J209" s="281">
        <v>1</v>
      </c>
      <c r="K209" s="111"/>
      <c r="L209" s="111"/>
      <c r="M209" s="111"/>
      <c r="N209" s="111"/>
      <c r="O209" s="111"/>
      <c r="P209" s="109"/>
      <c r="Q209" s="335"/>
    </row>
    <row r="210" spans="1:17" ht="25.5">
      <c r="A210" s="652"/>
      <c r="B210" s="75" t="s">
        <v>25</v>
      </c>
      <c r="C210" s="111" t="s">
        <v>368</v>
      </c>
      <c r="D210" s="94" t="s">
        <v>158</v>
      </c>
      <c r="E210" s="281">
        <v>1</v>
      </c>
      <c r="F210" s="111"/>
      <c r="G210" s="111"/>
      <c r="H210" s="281">
        <v>1</v>
      </c>
      <c r="I210" s="281">
        <v>1</v>
      </c>
      <c r="J210" s="281">
        <v>1</v>
      </c>
      <c r="K210" s="111"/>
      <c r="L210" s="111"/>
      <c r="M210" s="111"/>
      <c r="N210" s="111"/>
      <c r="O210" s="111"/>
      <c r="P210" s="109"/>
      <c r="Q210" s="335"/>
    </row>
    <row r="211" spans="1:17" ht="25.5">
      <c r="A211" s="652"/>
      <c r="B211" s="75" t="s">
        <v>25</v>
      </c>
      <c r="C211" s="111" t="s">
        <v>369</v>
      </c>
      <c r="D211" s="94" t="s">
        <v>158</v>
      </c>
      <c r="E211" s="281">
        <v>1</v>
      </c>
      <c r="F211" s="111"/>
      <c r="G211" s="111"/>
      <c r="H211" s="281">
        <v>1</v>
      </c>
      <c r="I211" s="281">
        <v>1</v>
      </c>
      <c r="J211" s="281">
        <v>1</v>
      </c>
      <c r="K211" s="111"/>
      <c r="L211" s="111"/>
      <c r="M211" s="111"/>
      <c r="N211" s="111"/>
      <c r="O211" s="111"/>
      <c r="P211" s="109"/>
      <c r="Q211" s="335"/>
    </row>
    <row r="212" spans="1:17" ht="25.5">
      <c r="A212" s="652"/>
      <c r="B212" s="75" t="s">
        <v>25</v>
      </c>
      <c r="C212" s="111" t="s">
        <v>370</v>
      </c>
      <c r="D212" s="94" t="s">
        <v>158</v>
      </c>
      <c r="E212" s="281">
        <v>1</v>
      </c>
      <c r="F212" s="111"/>
      <c r="G212" s="111"/>
      <c r="H212" s="281">
        <v>1</v>
      </c>
      <c r="I212" s="281">
        <v>1</v>
      </c>
      <c r="J212" s="281">
        <v>1</v>
      </c>
      <c r="K212" s="111"/>
      <c r="L212" s="111"/>
      <c r="M212" s="111"/>
      <c r="N212" s="111"/>
      <c r="O212" s="111"/>
      <c r="P212" s="109"/>
      <c r="Q212" s="335"/>
    </row>
    <row r="213" spans="1:17" ht="25.5">
      <c r="A213" s="652"/>
      <c r="B213" s="75" t="s">
        <v>25</v>
      </c>
      <c r="C213" s="111" t="s">
        <v>371</v>
      </c>
      <c r="D213" s="94" t="s">
        <v>158</v>
      </c>
      <c r="E213" s="281">
        <v>1</v>
      </c>
      <c r="F213" s="111"/>
      <c r="G213" s="111"/>
      <c r="H213" s="281">
        <v>1</v>
      </c>
      <c r="I213" s="281">
        <v>1</v>
      </c>
      <c r="J213" s="281">
        <v>1</v>
      </c>
      <c r="K213" s="111"/>
      <c r="L213" s="111"/>
      <c r="M213" s="111"/>
      <c r="N213" s="111"/>
      <c r="O213" s="111"/>
      <c r="P213" s="109"/>
      <c r="Q213" s="335"/>
    </row>
    <row r="214" spans="1:17" ht="25.5">
      <c r="A214" s="652"/>
      <c r="B214" s="75" t="s">
        <v>25</v>
      </c>
      <c r="C214" s="111" t="s">
        <v>371</v>
      </c>
      <c r="D214" s="94" t="s">
        <v>158</v>
      </c>
      <c r="E214" s="281">
        <v>1</v>
      </c>
      <c r="F214" s="111"/>
      <c r="G214" s="111"/>
      <c r="H214" s="281">
        <v>1</v>
      </c>
      <c r="I214" s="281">
        <v>1</v>
      </c>
      <c r="J214" s="281">
        <v>1</v>
      </c>
      <c r="K214" s="111"/>
      <c r="L214" s="111"/>
      <c r="M214" s="111"/>
      <c r="N214" s="111"/>
      <c r="O214" s="111"/>
      <c r="P214" s="109"/>
      <c r="Q214" s="335"/>
    </row>
    <row r="215" spans="1:17" ht="25.5">
      <c r="A215" s="652"/>
      <c r="B215" s="75" t="s">
        <v>25</v>
      </c>
      <c r="C215" s="111" t="s">
        <v>372</v>
      </c>
      <c r="D215" s="94" t="s">
        <v>158</v>
      </c>
      <c r="E215" s="281">
        <v>1</v>
      </c>
      <c r="F215" s="111"/>
      <c r="G215" s="111"/>
      <c r="H215" s="281">
        <v>1</v>
      </c>
      <c r="I215" s="281">
        <v>1</v>
      </c>
      <c r="J215" s="281">
        <v>1</v>
      </c>
      <c r="K215" s="111"/>
      <c r="L215" s="111"/>
      <c r="M215" s="111"/>
      <c r="N215" s="111"/>
      <c r="O215" s="111"/>
      <c r="P215" s="109"/>
      <c r="Q215" s="335"/>
    </row>
    <row r="216" spans="1:17" ht="25.5">
      <c r="A216" s="652"/>
      <c r="B216" s="75" t="s">
        <v>25</v>
      </c>
      <c r="C216" s="111" t="s">
        <v>373</v>
      </c>
      <c r="D216" s="94" t="s">
        <v>158</v>
      </c>
      <c r="E216" s="281">
        <v>1</v>
      </c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09"/>
      <c r="Q216" s="335"/>
    </row>
    <row r="217" spans="1:17" ht="25.5">
      <c r="A217" s="652"/>
      <c r="B217" s="75" t="s">
        <v>25</v>
      </c>
      <c r="C217" s="111" t="s">
        <v>374</v>
      </c>
      <c r="D217" s="94" t="s">
        <v>158</v>
      </c>
      <c r="E217" s="111"/>
      <c r="F217" s="111"/>
      <c r="G217" s="111"/>
      <c r="H217" s="281">
        <v>1</v>
      </c>
      <c r="I217" s="281">
        <v>1</v>
      </c>
      <c r="J217" s="281">
        <v>1</v>
      </c>
      <c r="K217" s="111"/>
      <c r="L217" s="111"/>
      <c r="M217" s="111"/>
      <c r="N217" s="111"/>
      <c r="O217" s="111"/>
      <c r="P217" s="109"/>
      <c r="Q217" s="335"/>
    </row>
    <row r="218" spans="1:17" ht="25.5">
      <c r="A218" s="652"/>
      <c r="B218" s="75" t="s">
        <v>25</v>
      </c>
      <c r="C218" s="111" t="s">
        <v>375</v>
      </c>
      <c r="D218" s="94" t="s">
        <v>158</v>
      </c>
      <c r="E218" s="281">
        <v>1</v>
      </c>
      <c r="F218" s="111"/>
      <c r="G218" s="111"/>
      <c r="H218" s="281">
        <v>1</v>
      </c>
      <c r="I218" s="281">
        <v>1</v>
      </c>
      <c r="J218" s="281">
        <v>1</v>
      </c>
      <c r="K218" s="111"/>
      <c r="L218" s="111"/>
      <c r="M218" s="111"/>
      <c r="N218" s="111"/>
      <c r="O218" s="111"/>
      <c r="P218" s="109"/>
      <c r="Q218" s="335"/>
    </row>
    <row r="219" spans="1:17" ht="25.5">
      <c r="A219" s="652"/>
      <c r="B219" s="75" t="s">
        <v>25</v>
      </c>
      <c r="C219" s="111" t="s">
        <v>375</v>
      </c>
      <c r="D219" s="94" t="s">
        <v>158</v>
      </c>
      <c r="E219" s="281">
        <v>1</v>
      </c>
      <c r="F219" s="111"/>
      <c r="G219" s="111"/>
      <c r="H219" s="281">
        <v>1</v>
      </c>
      <c r="I219" s="281">
        <v>1</v>
      </c>
      <c r="J219" s="281">
        <v>1</v>
      </c>
      <c r="K219" s="111"/>
      <c r="L219" s="111"/>
      <c r="M219" s="111"/>
      <c r="N219" s="111"/>
      <c r="O219" s="111"/>
      <c r="P219" s="109"/>
      <c r="Q219" s="335"/>
    </row>
    <row r="220" spans="1:17" ht="25.5">
      <c r="A220" s="652"/>
      <c r="B220" s="75" t="s">
        <v>25</v>
      </c>
      <c r="C220" s="111" t="s">
        <v>376</v>
      </c>
      <c r="D220" s="94" t="s">
        <v>158</v>
      </c>
      <c r="E220" s="281">
        <v>1</v>
      </c>
      <c r="F220" s="111"/>
      <c r="G220" s="111"/>
      <c r="H220" s="281">
        <v>1</v>
      </c>
      <c r="I220" s="281">
        <v>1</v>
      </c>
      <c r="J220" s="281">
        <v>1</v>
      </c>
      <c r="K220" s="111"/>
      <c r="L220" s="111"/>
      <c r="M220" s="111"/>
      <c r="N220" s="111"/>
      <c r="O220" s="111"/>
      <c r="P220" s="109"/>
      <c r="Q220" s="335"/>
    </row>
    <row r="221" spans="1:17" ht="44.25" customHeight="1">
      <c r="A221" s="652"/>
      <c r="B221" s="75" t="s">
        <v>25</v>
      </c>
      <c r="C221" s="111" t="s">
        <v>376</v>
      </c>
      <c r="D221" s="94" t="s">
        <v>158</v>
      </c>
      <c r="E221" s="281">
        <v>1</v>
      </c>
      <c r="F221" s="111"/>
      <c r="G221" s="111"/>
      <c r="H221" s="281">
        <v>1</v>
      </c>
      <c r="I221" s="281">
        <v>1</v>
      </c>
      <c r="J221" s="281">
        <v>1</v>
      </c>
      <c r="K221" s="111"/>
      <c r="L221" s="111"/>
      <c r="M221" s="111"/>
      <c r="N221" s="111"/>
      <c r="O221" s="111"/>
      <c r="P221" s="109"/>
      <c r="Q221" s="335"/>
    </row>
    <row r="222" spans="1:17" ht="25.5">
      <c r="A222" s="652"/>
      <c r="B222" s="75" t="s">
        <v>25</v>
      </c>
      <c r="C222" s="111" t="s">
        <v>377</v>
      </c>
      <c r="D222" s="94" t="s">
        <v>158</v>
      </c>
      <c r="E222" s="281">
        <v>1</v>
      </c>
      <c r="F222" s="111"/>
      <c r="G222" s="111"/>
      <c r="H222" s="281">
        <v>1</v>
      </c>
      <c r="I222" s="281">
        <v>1</v>
      </c>
      <c r="J222" s="281">
        <v>1</v>
      </c>
      <c r="K222" s="111"/>
      <c r="L222" s="111"/>
      <c r="M222" s="111"/>
      <c r="N222" s="111"/>
      <c r="O222" s="111"/>
      <c r="P222" s="109"/>
      <c r="Q222" s="335"/>
    </row>
    <row r="223" spans="1:17" ht="25.5">
      <c r="A223" s="652"/>
      <c r="B223" s="75" t="s">
        <v>25</v>
      </c>
      <c r="C223" s="111" t="s">
        <v>378</v>
      </c>
      <c r="D223" s="94" t="s">
        <v>158</v>
      </c>
      <c r="E223" s="281">
        <v>1</v>
      </c>
      <c r="F223" s="111"/>
      <c r="G223" s="111"/>
      <c r="H223" s="281">
        <v>1</v>
      </c>
      <c r="I223" s="281">
        <v>1</v>
      </c>
      <c r="J223" s="281">
        <v>1</v>
      </c>
      <c r="K223" s="111"/>
      <c r="L223" s="111"/>
      <c r="M223" s="111"/>
      <c r="N223" s="111"/>
      <c r="O223" s="111"/>
      <c r="P223" s="109"/>
      <c r="Q223" s="335"/>
    </row>
    <row r="224" spans="1:17" ht="25.5">
      <c r="A224" s="652"/>
      <c r="B224" s="75" t="s">
        <v>25</v>
      </c>
      <c r="C224" s="111" t="s">
        <v>378</v>
      </c>
      <c r="D224" s="94" t="s">
        <v>158</v>
      </c>
      <c r="E224" s="281">
        <v>1</v>
      </c>
      <c r="F224" s="111"/>
      <c r="G224" s="111"/>
      <c r="H224" s="281">
        <v>1</v>
      </c>
      <c r="I224" s="281">
        <v>1</v>
      </c>
      <c r="J224" s="281">
        <v>1</v>
      </c>
      <c r="K224" s="111"/>
      <c r="L224" s="111"/>
      <c r="M224" s="111"/>
      <c r="N224" s="111"/>
      <c r="O224" s="111"/>
      <c r="P224" s="109"/>
      <c r="Q224" s="335"/>
    </row>
    <row r="225" spans="1:17" ht="25.5">
      <c r="A225" s="652"/>
      <c r="B225" s="75" t="s">
        <v>25</v>
      </c>
      <c r="C225" s="111" t="s">
        <v>378</v>
      </c>
      <c r="D225" s="94" t="s">
        <v>158</v>
      </c>
      <c r="E225" s="281">
        <v>1</v>
      </c>
      <c r="F225" s="111"/>
      <c r="G225" s="111"/>
      <c r="H225" s="281">
        <v>1</v>
      </c>
      <c r="I225" s="281">
        <v>1</v>
      </c>
      <c r="J225" s="281">
        <v>1</v>
      </c>
      <c r="K225" s="111"/>
      <c r="L225" s="111"/>
      <c r="M225" s="111"/>
      <c r="N225" s="111"/>
      <c r="O225" s="111"/>
      <c r="P225" s="109"/>
      <c r="Q225" s="335"/>
    </row>
    <row r="226" spans="1:17" ht="25.5">
      <c r="A226" s="652"/>
      <c r="B226" s="75" t="s">
        <v>25</v>
      </c>
      <c r="C226" s="111" t="s">
        <v>378</v>
      </c>
      <c r="D226" s="94" t="s">
        <v>158</v>
      </c>
      <c r="E226" s="281">
        <v>1</v>
      </c>
      <c r="F226" s="111"/>
      <c r="G226" s="111"/>
      <c r="H226" s="281">
        <v>1</v>
      </c>
      <c r="I226" s="281">
        <v>1</v>
      </c>
      <c r="J226" s="281">
        <v>1</v>
      </c>
      <c r="K226" s="111"/>
      <c r="L226" s="111"/>
      <c r="M226" s="111"/>
      <c r="N226" s="111"/>
      <c r="O226" s="111"/>
      <c r="P226" s="109"/>
      <c r="Q226" s="335"/>
    </row>
    <row r="227" spans="1:17" ht="25.5">
      <c r="A227" s="652"/>
      <c r="B227" s="75" t="s">
        <v>25</v>
      </c>
      <c r="C227" s="111" t="s">
        <v>378</v>
      </c>
      <c r="D227" s="94" t="s">
        <v>158</v>
      </c>
      <c r="E227" s="281">
        <v>1</v>
      </c>
      <c r="F227" s="111"/>
      <c r="G227" s="111"/>
      <c r="H227" s="281">
        <v>1</v>
      </c>
      <c r="I227" s="281">
        <v>1</v>
      </c>
      <c r="J227" s="281">
        <v>1</v>
      </c>
      <c r="K227" s="111"/>
      <c r="L227" s="111"/>
      <c r="M227" s="111"/>
      <c r="N227" s="111"/>
      <c r="O227" s="111"/>
      <c r="P227" s="109"/>
      <c r="Q227" s="335"/>
    </row>
    <row r="228" spans="1:17" ht="25.5">
      <c r="A228" s="652"/>
      <c r="B228" s="75" t="s">
        <v>25</v>
      </c>
      <c r="C228" s="111" t="s">
        <v>379</v>
      </c>
      <c r="D228" s="94" t="s">
        <v>158</v>
      </c>
      <c r="E228" s="281">
        <v>1</v>
      </c>
      <c r="F228" s="111"/>
      <c r="G228" s="111"/>
      <c r="H228" s="281">
        <v>1</v>
      </c>
      <c r="I228" s="281">
        <v>1</v>
      </c>
      <c r="J228" s="281">
        <v>1</v>
      </c>
      <c r="K228" s="111"/>
      <c r="L228" s="111"/>
      <c r="M228" s="111"/>
      <c r="N228" s="111"/>
      <c r="O228" s="111"/>
      <c r="P228" s="109"/>
      <c r="Q228" s="335"/>
    </row>
    <row r="229" spans="1:17" ht="25.5">
      <c r="A229" s="652"/>
      <c r="B229" s="75" t="s">
        <v>25</v>
      </c>
      <c r="C229" s="111" t="s">
        <v>379</v>
      </c>
      <c r="D229" s="94" t="s">
        <v>158</v>
      </c>
      <c r="E229" s="281">
        <v>1</v>
      </c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09"/>
      <c r="Q229" s="335"/>
    </row>
    <row r="230" spans="1:17" ht="25.5">
      <c r="A230" s="652"/>
      <c r="B230" s="75" t="s">
        <v>25</v>
      </c>
      <c r="C230" s="111" t="s">
        <v>375</v>
      </c>
      <c r="D230" s="94" t="s">
        <v>158</v>
      </c>
      <c r="E230" s="281">
        <v>1</v>
      </c>
      <c r="F230" s="111"/>
      <c r="G230" s="111"/>
      <c r="H230" s="281">
        <v>1</v>
      </c>
      <c r="I230" s="281">
        <v>1</v>
      </c>
      <c r="J230" s="281">
        <v>1</v>
      </c>
      <c r="K230" s="111"/>
      <c r="L230" s="111"/>
      <c r="M230" s="111"/>
      <c r="N230" s="111"/>
      <c r="O230" s="111"/>
      <c r="P230" s="109"/>
      <c r="Q230" s="335"/>
    </row>
    <row r="231" spans="1:17" ht="25.5">
      <c r="A231" s="652"/>
      <c r="B231" s="75" t="s">
        <v>25</v>
      </c>
      <c r="C231" s="111" t="s">
        <v>375</v>
      </c>
      <c r="D231" s="94" t="s">
        <v>158</v>
      </c>
      <c r="E231" s="281">
        <v>1</v>
      </c>
      <c r="F231" s="111"/>
      <c r="G231" s="111"/>
      <c r="H231" s="281">
        <v>1</v>
      </c>
      <c r="I231" s="281">
        <v>1</v>
      </c>
      <c r="J231" s="281">
        <v>1</v>
      </c>
      <c r="K231" s="111"/>
      <c r="L231" s="111"/>
      <c r="M231" s="111"/>
      <c r="N231" s="111"/>
      <c r="O231" s="111"/>
      <c r="P231" s="109"/>
      <c r="Q231" s="335"/>
    </row>
    <row r="232" spans="1:17" ht="25.5">
      <c r="A232" s="652"/>
      <c r="B232" s="75" t="s">
        <v>25</v>
      </c>
      <c r="C232" s="111" t="s">
        <v>380</v>
      </c>
      <c r="D232" s="94" t="s">
        <v>158</v>
      </c>
      <c r="E232" s="281">
        <v>1</v>
      </c>
      <c r="F232" s="111"/>
      <c r="G232" s="111"/>
      <c r="H232" s="281">
        <v>1</v>
      </c>
      <c r="I232" s="281">
        <v>1</v>
      </c>
      <c r="J232" s="281">
        <v>1</v>
      </c>
      <c r="K232" s="111"/>
      <c r="L232" s="111"/>
      <c r="M232" s="111"/>
      <c r="N232" s="111"/>
      <c r="O232" s="111"/>
      <c r="P232" s="109"/>
      <c r="Q232" s="335"/>
    </row>
    <row r="233" spans="1:17" ht="25.5">
      <c r="A233" s="652"/>
      <c r="B233" s="75" t="s">
        <v>25</v>
      </c>
      <c r="C233" s="111" t="s">
        <v>381</v>
      </c>
      <c r="D233" s="94" t="s">
        <v>158</v>
      </c>
      <c r="E233" s="281">
        <v>1</v>
      </c>
      <c r="F233" s="111"/>
      <c r="G233" s="111"/>
      <c r="H233" s="281">
        <v>1</v>
      </c>
      <c r="I233" s="281">
        <v>1</v>
      </c>
      <c r="J233" s="281">
        <v>1</v>
      </c>
      <c r="K233" s="111"/>
      <c r="L233" s="111"/>
      <c r="M233" s="111"/>
      <c r="N233" s="111"/>
      <c r="O233" s="111"/>
      <c r="P233" s="109"/>
      <c r="Q233" s="335"/>
    </row>
    <row r="234" spans="1:17" ht="25.5">
      <c r="A234" s="652"/>
      <c r="B234" s="75" t="s">
        <v>25</v>
      </c>
      <c r="C234" s="111" t="s">
        <v>382</v>
      </c>
      <c r="D234" s="94" t="s">
        <v>158</v>
      </c>
      <c r="E234" s="281">
        <v>1</v>
      </c>
      <c r="F234" s="111"/>
      <c r="G234" s="111"/>
      <c r="H234" s="281">
        <v>1</v>
      </c>
      <c r="I234" s="281">
        <v>1</v>
      </c>
      <c r="J234" s="281">
        <v>1</v>
      </c>
      <c r="K234" s="111"/>
      <c r="L234" s="111"/>
      <c r="M234" s="111"/>
      <c r="N234" s="111"/>
      <c r="O234" s="111"/>
      <c r="P234" s="109"/>
      <c r="Q234" s="335"/>
    </row>
    <row r="235" spans="1:17" ht="18" customHeight="1">
      <c r="A235" s="652"/>
      <c r="B235" s="75" t="s">
        <v>25</v>
      </c>
      <c r="C235" s="111" t="s">
        <v>383</v>
      </c>
      <c r="D235" s="94" t="s">
        <v>158</v>
      </c>
      <c r="E235" s="111"/>
      <c r="F235" s="111"/>
      <c r="G235" s="111"/>
      <c r="H235" s="281">
        <v>1</v>
      </c>
      <c r="I235" s="281">
        <v>1</v>
      </c>
      <c r="J235" s="281">
        <v>1</v>
      </c>
      <c r="K235" s="111"/>
      <c r="L235" s="111"/>
      <c r="M235" s="111"/>
      <c r="N235" s="111"/>
      <c r="O235" s="111"/>
      <c r="P235" s="109"/>
      <c r="Q235" s="335"/>
    </row>
    <row r="236" spans="1:17" ht="25.5">
      <c r="A236" s="652"/>
      <c r="B236" s="75" t="s">
        <v>25</v>
      </c>
      <c r="C236" s="111" t="s">
        <v>384</v>
      </c>
      <c r="D236" s="94" t="s">
        <v>158</v>
      </c>
      <c r="E236" s="281">
        <v>1</v>
      </c>
      <c r="F236" s="111"/>
      <c r="G236" s="111"/>
      <c r="H236" s="281">
        <v>1</v>
      </c>
      <c r="I236" s="281">
        <v>1</v>
      </c>
      <c r="J236" s="281">
        <v>1</v>
      </c>
      <c r="K236" s="111"/>
      <c r="L236" s="111"/>
      <c r="M236" s="111"/>
      <c r="N236" s="111"/>
      <c r="O236" s="111"/>
      <c r="P236" s="109"/>
      <c r="Q236" s="335"/>
    </row>
    <row r="237" spans="1:17" ht="25.5">
      <c r="A237" s="652"/>
      <c r="B237" s="75" t="s">
        <v>25</v>
      </c>
      <c r="C237" s="111" t="s">
        <v>385</v>
      </c>
      <c r="D237" s="94" t="s">
        <v>158</v>
      </c>
      <c r="E237" s="281">
        <v>1</v>
      </c>
      <c r="F237" s="111"/>
      <c r="G237" s="111"/>
      <c r="H237" s="281">
        <v>1</v>
      </c>
      <c r="I237" s="281">
        <v>1</v>
      </c>
      <c r="J237" s="281">
        <v>1</v>
      </c>
      <c r="K237" s="111"/>
      <c r="L237" s="111"/>
      <c r="M237" s="111"/>
      <c r="N237" s="111"/>
      <c r="O237" s="111"/>
      <c r="P237" s="109"/>
      <c r="Q237" s="335"/>
    </row>
    <row r="238" spans="1:17" ht="25.5">
      <c r="A238" s="652"/>
      <c r="B238" s="75" t="s">
        <v>25</v>
      </c>
      <c r="C238" s="111" t="s">
        <v>386</v>
      </c>
      <c r="D238" s="94" t="s">
        <v>158</v>
      </c>
      <c r="E238" s="281">
        <v>1</v>
      </c>
      <c r="F238" s="111"/>
      <c r="G238" s="111"/>
      <c r="H238" s="281">
        <v>1</v>
      </c>
      <c r="I238" s="281">
        <v>1</v>
      </c>
      <c r="J238" s="281">
        <v>1</v>
      </c>
      <c r="K238" s="111"/>
      <c r="L238" s="111"/>
      <c r="M238" s="111"/>
      <c r="N238" s="111"/>
      <c r="O238" s="111"/>
      <c r="P238" s="109"/>
      <c r="Q238" s="335"/>
    </row>
    <row r="239" spans="1:17" ht="25.5">
      <c r="A239" s="652"/>
      <c r="B239" s="75" t="s">
        <v>25</v>
      </c>
      <c r="C239" s="111" t="s">
        <v>387</v>
      </c>
      <c r="D239" s="94" t="s">
        <v>158</v>
      </c>
      <c r="E239" s="281">
        <v>1</v>
      </c>
      <c r="F239" s="111"/>
      <c r="G239" s="111"/>
      <c r="H239" s="281">
        <v>1</v>
      </c>
      <c r="I239" s="281">
        <v>1</v>
      </c>
      <c r="J239" s="281">
        <v>1</v>
      </c>
      <c r="K239" s="111"/>
      <c r="L239" s="111"/>
      <c r="M239" s="111"/>
      <c r="N239" s="111"/>
      <c r="O239" s="111"/>
      <c r="P239" s="109"/>
      <c r="Q239" s="335"/>
    </row>
    <row r="240" spans="1:17" ht="15.75">
      <c r="A240" s="652"/>
      <c r="B240" s="75" t="s">
        <v>25</v>
      </c>
      <c r="C240" s="111" t="s">
        <v>388</v>
      </c>
      <c r="D240" s="94" t="s">
        <v>158</v>
      </c>
      <c r="E240" s="281">
        <v>1</v>
      </c>
      <c r="F240" s="111"/>
      <c r="G240" s="111"/>
      <c r="H240" s="281">
        <v>1</v>
      </c>
      <c r="I240" s="281">
        <v>1</v>
      </c>
      <c r="J240" s="281">
        <v>1</v>
      </c>
      <c r="K240" s="111"/>
      <c r="L240" s="111"/>
      <c r="M240" s="111"/>
      <c r="N240" s="111"/>
      <c r="O240" s="111"/>
      <c r="P240" s="109"/>
      <c r="Q240" s="335"/>
    </row>
    <row r="241" spans="1:17" ht="25.5">
      <c r="A241" s="652"/>
      <c r="B241" s="75" t="s">
        <v>25</v>
      </c>
      <c r="C241" s="111" t="s">
        <v>389</v>
      </c>
      <c r="D241" s="94" t="s">
        <v>158</v>
      </c>
      <c r="E241" s="281">
        <v>1</v>
      </c>
      <c r="F241" s="111"/>
      <c r="G241" s="111"/>
      <c r="H241" s="281">
        <v>1</v>
      </c>
      <c r="I241" s="281">
        <v>1</v>
      </c>
      <c r="J241" s="281">
        <v>1</v>
      </c>
      <c r="K241" s="111"/>
      <c r="L241" s="111"/>
      <c r="M241" s="111"/>
      <c r="N241" s="111"/>
      <c r="O241" s="111"/>
      <c r="P241" s="109"/>
      <c r="Q241" s="335"/>
    </row>
    <row r="242" spans="1:17" ht="25.5">
      <c r="A242" s="652"/>
      <c r="B242" s="75" t="s">
        <v>25</v>
      </c>
      <c r="C242" s="111" t="s">
        <v>390</v>
      </c>
      <c r="D242" s="94" t="s">
        <v>158</v>
      </c>
      <c r="E242" s="281">
        <v>1</v>
      </c>
      <c r="F242" s="111"/>
      <c r="G242" s="111"/>
      <c r="H242" s="281">
        <v>1</v>
      </c>
      <c r="I242" s="281">
        <v>1</v>
      </c>
      <c r="J242" s="281">
        <v>1</v>
      </c>
      <c r="K242" s="111"/>
      <c r="L242" s="111"/>
      <c r="M242" s="111"/>
      <c r="N242" s="111"/>
      <c r="O242" s="111"/>
      <c r="P242" s="109"/>
      <c r="Q242" s="335"/>
    </row>
    <row r="243" spans="1:17" ht="25.5">
      <c r="A243" s="652"/>
      <c r="B243" s="75" t="s">
        <v>25</v>
      </c>
      <c r="C243" s="111" t="s">
        <v>391</v>
      </c>
      <c r="D243" s="94" t="s">
        <v>158</v>
      </c>
      <c r="E243" s="281">
        <v>1</v>
      </c>
      <c r="F243" s="111"/>
      <c r="G243" s="111"/>
      <c r="H243" s="281">
        <v>1</v>
      </c>
      <c r="I243" s="281">
        <v>1</v>
      </c>
      <c r="J243" s="281">
        <v>1</v>
      </c>
      <c r="K243" s="111"/>
      <c r="L243" s="111"/>
      <c r="M243" s="111"/>
      <c r="N243" s="111"/>
      <c r="O243" s="111"/>
      <c r="P243" s="109"/>
      <c r="Q243" s="335"/>
    </row>
    <row r="244" spans="1:17" ht="25.5">
      <c r="A244" s="652"/>
      <c r="B244" s="75" t="s">
        <v>25</v>
      </c>
      <c r="C244" s="111" t="s">
        <v>392</v>
      </c>
      <c r="D244" s="94" t="s">
        <v>158</v>
      </c>
      <c r="E244" s="281">
        <v>1</v>
      </c>
      <c r="F244" s="111"/>
      <c r="G244" s="111"/>
      <c r="H244" s="281">
        <v>1</v>
      </c>
      <c r="I244" s="281">
        <v>1</v>
      </c>
      <c r="J244" s="281">
        <v>1</v>
      </c>
      <c r="K244" s="111"/>
      <c r="L244" s="111"/>
      <c r="M244" s="111"/>
      <c r="N244" s="111"/>
      <c r="O244" s="111"/>
      <c r="P244" s="109"/>
      <c r="Q244" s="335"/>
    </row>
    <row r="245" spans="1:17" ht="25.5">
      <c r="A245" s="652"/>
      <c r="B245" s="75" t="s">
        <v>25</v>
      </c>
      <c r="C245" s="111" t="s">
        <v>393</v>
      </c>
      <c r="D245" s="94" t="s">
        <v>158</v>
      </c>
      <c r="E245" s="281">
        <v>1</v>
      </c>
      <c r="F245" s="111"/>
      <c r="G245" s="111"/>
      <c r="H245" s="281">
        <v>1</v>
      </c>
      <c r="I245" s="281">
        <v>1</v>
      </c>
      <c r="J245" s="281">
        <v>1</v>
      </c>
      <c r="K245" s="111"/>
      <c r="L245" s="111"/>
      <c r="M245" s="111"/>
      <c r="N245" s="111"/>
      <c r="O245" s="111"/>
      <c r="P245" s="109"/>
      <c r="Q245" s="335"/>
    </row>
    <row r="246" spans="1:17" ht="25.5">
      <c r="A246" s="652"/>
      <c r="B246" s="75" t="s">
        <v>25</v>
      </c>
      <c r="C246" s="111" t="s">
        <v>394</v>
      </c>
      <c r="D246" s="94" t="s">
        <v>158</v>
      </c>
      <c r="E246" s="281">
        <v>1</v>
      </c>
      <c r="F246" s="111"/>
      <c r="G246" s="111"/>
      <c r="H246" s="281">
        <v>1</v>
      </c>
      <c r="I246" s="281">
        <v>1</v>
      </c>
      <c r="J246" s="281">
        <v>1</v>
      </c>
      <c r="K246" s="111"/>
      <c r="L246" s="111"/>
      <c r="M246" s="111"/>
      <c r="N246" s="111"/>
      <c r="O246" s="111"/>
      <c r="P246" s="109"/>
      <c r="Q246" s="335"/>
    </row>
    <row r="247" spans="1:17" ht="40.5" customHeight="1">
      <c r="A247" s="652"/>
      <c r="B247" s="75" t="s">
        <v>25</v>
      </c>
      <c r="C247" s="111" t="s">
        <v>395</v>
      </c>
      <c r="D247" s="94" t="s">
        <v>158</v>
      </c>
      <c r="E247" s="281">
        <v>1</v>
      </c>
      <c r="F247" s="111"/>
      <c r="G247" s="111"/>
      <c r="H247" s="281">
        <v>1</v>
      </c>
      <c r="I247" s="281">
        <v>1</v>
      </c>
      <c r="J247" s="281">
        <v>1</v>
      </c>
      <c r="K247" s="111"/>
      <c r="L247" s="111"/>
      <c r="M247" s="111"/>
      <c r="N247" s="111"/>
      <c r="O247" s="111"/>
      <c r="P247" s="109"/>
      <c r="Q247" s="335"/>
    </row>
    <row r="248" spans="1:17" ht="25.5">
      <c r="A248" s="652"/>
      <c r="B248" s="75" t="s">
        <v>25</v>
      </c>
      <c r="C248" s="111" t="s">
        <v>396</v>
      </c>
      <c r="D248" s="94" t="s">
        <v>158</v>
      </c>
      <c r="E248" s="281">
        <v>1</v>
      </c>
      <c r="F248" s="111"/>
      <c r="G248" s="111"/>
      <c r="H248" s="281">
        <v>1</v>
      </c>
      <c r="I248" s="281">
        <v>1</v>
      </c>
      <c r="J248" s="281">
        <v>1</v>
      </c>
      <c r="K248" s="111"/>
      <c r="L248" s="111"/>
      <c r="M248" s="111"/>
      <c r="N248" s="111"/>
      <c r="O248" s="111"/>
      <c r="P248" s="109"/>
      <c r="Q248" s="335"/>
    </row>
    <row r="249" spans="1:17" ht="25.5">
      <c r="A249" s="652"/>
      <c r="B249" s="75" t="s">
        <v>25</v>
      </c>
      <c r="C249" s="111" t="s">
        <v>397</v>
      </c>
      <c r="D249" s="94" t="s">
        <v>158</v>
      </c>
      <c r="E249" s="281">
        <v>1</v>
      </c>
      <c r="F249" s="111"/>
      <c r="G249" s="111"/>
      <c r="H249" s="281">
        <v>1</v>
      </c>
      <c r="I249" s="281">
        <v>1</v>
      </c>
      <c r="J249" s="281">
        <v>1</v>
      </c>
      <c r="K249" s="111"/>
      <c r="L249" s="111"/>
      <c r="M249" s="111"/>
      <c r="N249" s="111"/>
      <c r="O249" s="111"/>
      <c r="P249" s="109"/>
      <c r="Q249" s="335"/>
    </row>
    <row r="250" spans="1:17" ht="15.75">
      <c r="A250" s="652"/>
      <c r="B250" s="75" t="s">
        <v>25</v>
      </c>
      <c r="C250" s="111" t="s">
        <v>398</v>
      </c>
      <c r="D250" s="94" t="s">
        <v>158</v>
      </c>
      <c r="E250" s="281">
        <v>1</v>
      </c>
      <c r="F250" s="111"/>
      <c r="G250" s="111"/>
      <c r="H250" s="281">
        <v>1</v>
      </c>
      <c r="I250" s="281">
        <v>1</v>
      </c>
      <c r="J250" s="281">
        <v>1</v>
      </c>
      <c r="K250" s="111"/>
      <c r="L250" s="111"/>
      <c r="M250" s="111"/>
      <c r="N250" s="111"/>
      <c r="O250" s="111"/>
      <c r="P250" s="109"/>
      <c r="Q250" s="335"/>
    </row>
    <row r="251" spans="1:17" ht="25.5">
      <c r="A251" s="652"/>
      <c r="B251" s="75" t="s">
        <v>25</v>
      </c>
      <c r="C251" s="111" t="s">
        <v>399</v>
      </c>
      <c r="D251" s="94" t="s">
        <v>158</v>
      </c>
      <c r="E251" s="281">
        <v>1</v>
      </c>
      <c r="F251" s="111"/>
      <c r="G251" s="111"/>
      <c r="H251" s="281">
        <v>1</v>
      </c>
      <c r="I251" s="281">
        <v>1</v>
      </c>
      <c r="J251" s="281">
        <v>1</v>
      </c>
      <c r="K251" s="111"/>
      <c r="L251" s="111"/>
      <c r="M251" s="111"/>
      <c r="N251" s="111"/>
      <c r="O251" s="111"/>
      <c r="P251" s="109"/>
      <c r="Q251" s="335"/>
    </row>
    <row r="252" spans="1:17" ht="25.5">
      <c r="A252" s="652"/>
      <c r="B252" s="75" t="s">
        <v>25</v>
      </c>
      <c r="C252" s="111" t="s">
        <v>400</v>
      </c>
      <c r="D252" s="94" t="s">
        <v>158</v>
      </c>
      <c r="E252" s="281">
        <v>1</v>
      </c>
      <c r="F252" s="111"/>
      <c r="G252" s="111"/>
      <c r="H252" s="281">
        <v>1</v>
      </c>
      <c r="I252" s="281">
        <v>1</v>
      </c>
      <c r="J252" s="281">
        <v>1</v>
      </c>
      <c r="K252" s="111"/>
      <c r="L252" s="111"/>
      <c r="M252" s="111"/>
      <c r="N252" s="111"/>
      <c r="O252" s="111"/>
      <c r="P252" s="109"/>
      <c r="Q252" s="335"/>
    </row>
    <row r="253" spans="1:17" ht="25.5">
      <c r="A253" s="652"/>
      <c r="B253" s="75" t="s">
        <v>25</v>
      </c>
      <c r="C253" s="111" t="s">
        <v>400</v>
      </c>
      <c r="D253" s="94" t="s">
        <v>158</v>
      </c>
      <c r="E253" s="111"/>
      <c r="F253" s="111"/>
      <c r="G253" s="111"/>
      <c r="H253" s="281">
        <v>1</v>
      </c>
      <c r="I253" s="281">
        <v>1</v>
      </c>
      <c r="J253" s="281">
        <v>1</v>
      </c>
      <c r="K253" s="111"/>
      <c r="L253" s="111"/>
      <c r="M253" s="111"/>
      <c r="N253" s="111"/>
      <c r="O253" s="111"/>
      <c r="P253" s="109"/>
      <c r="Q253" s="335"/>
    </row>
    <row r="254" spans="1:17" ht="39" customHeight="1">
      <c r="A254" s="652" t="s">
        <v>162</v>
      </c>
      <c r="B254" s="75" t="s">
        <v>24</v>
      </c>
      <c r="C254" s="111" t="s">
        <v>401</v>
      </c>
      <c r="D254" s="94" t="s">
        <v>402</v>
      </c>
      <c r="E254" s="111"/>
      <c r="F254" s="281">
        <v>1</v>
      </c>
      <c r="G254" s="111"/>
      <c r="H254" s="281">
        <v>1</v>
      </c>
      <c r="I254" s="281">
        <v>1</v>
      </c>
      <c r="J254" s="281">
        <v>1</v>
      </c>
      <c r="K254" s="281">
        <v>1</v>
      </c>
      <c r="L254" s="281">
        <v>1</v>
      </c>
      <c r="M254" s="281">
        <v>1</v>
      </c>
      <c r="N254" s="281">
        <v>1</v>
      </c>
      <c r="O254" s="109"/>
      <c r="P254" s="103">
        <v>1</v>
      </c>
      <c r="Q254" s="414">
        <v>1</v>
      </c>
    </row>
    <row r="255" spans="1:17" ht="29.25" customHeight="1">
      <c r="A255" s="652"/>
      <c r="B255" s="75" t="s">
        <v>25</v>
      </c>
      <c r="C255" s="111" t="s">
        <v>403</v>
      </c>
      <c r="D255" s="94" t="s">
        <v>158</v>
      </c>
      <c r="E255" s="281">
        <v>1</v>
      </c>
      <c r="F255" s="111"/>
      <c r="G255" s="111"/>
      <c r="H255" s="281">
        <v>1</v>
      </c>
      <c r="I255" s="281">
        <v>1</v>
      </c>
      <c r="J255" s="281">
        <v>1</v>
      </c>
      <c r="K255" s="94"/>
      <c r="L255" s="94"/>
      <c r="M255" s="94"/>
      <c r="N255" s="94"/>
      <c r="O255" s="94"/>
      <c r="P255" s="109"/>
      <c r="Q255" s="335"/>
    </row>
    <row r="256" spans="1:17" ht="25.5">
      <c r="A256" s="652"/>
      <c r="B256" s="75" t="s">
        <v>25</v>
      </c>
      <c r="C256" s="111" t="s">
        <v>404</v>
      </c>
      <c r="D256" s="94" t="s">
        <v>158</v>
      </c>
      <c r="E256" s="281">
        <v>1</v>
      </c>
      <c r="F256" s="111"/>
      <c r="G256" s="111"/>
      <c r="H256" s="281">
        <v>1</v>
      </c>
      <c r="I256" s="281">
        <v>1</v>
      </c>
      <c r="J256" s="281">
        <v>1</v>
      </c>
      <c r="K256" s="94"/>
      <c r="L256" s="94"/>
      <c r="M256" s="94"/>
      <c r="N256" s="94"/>
      <c r="O256" s="94"/>
      <c r="P256" s="109"/>
      <c r="Q256" s="335"/>
    </row>
    <row r="257" spans="1:17" ht="15.75">
      <c r="A257" s="652"/>
      <c r="B257" s="75" t="s">
        <v>25</v>
      </c>
      <c r="C257" s="111" t="s">
        <v>405</v>
      </c>
      <c r="D257" s="94" t="s">
        <v>158</v>
      </c>
      <c r="E257" s="281">
        <v>1</v>
      </c>
      <c r="F257" s="111"/>
      <c r="G257" s="111"/>
      <c r="H257" s="281">
        <v>1</v>
      </c>
      <c r="I257" s="281">
        <v>1</v>
      </c>
      <c r="J257" s="281">
        <v>1</v>
      </c>
      <c r="K257" s="94"/>
      <c r="L257" s="94"/>
      <c r="M257" s="94"/>
      <c r="N257" s="94"/>
      <c r="O257" s="94"/>
      <c r="P257" s="109"/>
      <c r="Q257" s="335"/>
    </row>
    <row r="258" spans="1:17" ht="25.5">
      <c r="A258" s="652"/>
      <c r="B258" s="75" t="s">
        <v>25</v>
      </c>
      <c r="C258" s="111" t="s">
        <v>406</v>
      </c>
      <c r="D258" s="94" t="s">
        <v>158</v>
      </c>
      <c r="E258" s="281">
        <v>1</v>
      </c>
      <c r="F258" s="111"/>
      <c r="G258" s="111"/>
      <c r="H258" s="281">
        <v>1</v>
      </c>
      <c r="I258" s="281">
        <v>1</v>
      </c>
      <c r="J258" s="281">
        <v>1</v>
      </c>
      <c r="K258" s="94"/>
      <c r="L258" s="94"/>
      <c r="M258" s="94"/>
      <c r="N258" s="94"/>
      <c r="O258" s="94"/>
      <c r="P258" s="109"/>
      <c r="Q258" s="335"/>
    </row>
    <row r="259" spans="1:17" ht="15.75">
      <c r="A259" s="652"/>
      <c r="B259" s="75" t="s">
        <v>25</v>
      </c>
      <c r="C259" s="111" t="s">
        <v>407</v>
      </c>
      <c r="D259" s="94" t="s">
        <v>158</v>
      </c>
      <c r="E259" s="281">
        <v>1</v>
      </c>
      <c r="F259" s="111"/>
      <c r="G259" s="111"/>
      <c r="H259" s="281">
        <v>1</v>
      </c>
      <c r="I259" s="281">
        <v>1</v>
      </c>
      <c r="J259" s="281">
        <v>1</v>
      </c>
      <c r="K259" s="94"/>
      <c r="L259" s="94"/>
      <c r="M259" s="94"/>
      <c r="N259" s="94"/>
      <c r="O259" s="94"/>
      <c r="P259" s="109"/>
      <c r="Q259" s="335"/>
    </row>
    <row r="260" spans="1:17" ht="15.75">
      <c r="A260" s="652"/>
      <c r="B260" s="75" t="s">
        <v>25</v>
      </c>
      <c r="C260" s="111" t="s">
        <v>408</v>
      </c>
      <c r="D260" s="94" t="s">
        <v>158</v>
      </c>
      <c r="E260" s="281">
        <v>1</v>
      </c>
      <c r="F260" s="111"/>
      <c r="G260" s="111"/>
      <c r="H260" s="281">
        <v>1</v>
      </c>
      <c r="I260" s="281">
        <v>1</v>
      </c>
      <c r="J260" s="281">
        <v>1</v>
      </c>
      <c r="K260" s="94"/>
      <c r="L260" s="94"/>
      <c r="M260" s="94"/>
      <c r="N260" s="94"/>
      <c r="O260" s="94"/>
      <c r="P260" s="109"/>
      <c r="Q260" s="335"/>
    </row>
    <row r="261" spans="1:17" ht="15.75">
      <c r="A261" s="652"/>
      <c r="B261" s="75" t="s">
        <v>25</v>
      </c>
      <c r="C261" s="111" t="s">
        <v>409</v>
      </c>
      <c r="D261" s="94" t="s">
        <v>158</v>
      </c>
      <c r="E261" s="281">
        <v>1</v>
      </c>
      <c r="F261" s="111"/>
      <c r="G261" s="111"/>
      <c r="H261" s="281">
        <v>1</v>
      </c>
      <c r="I261" s="281">
        <v>1</v>
      </c>
      <c r="J261" s="281">
        <v>1</v>
      </c>
      <c r="K261" s="94"/>
      <c r="L261" s="94"/>
      <c r="M261" s="94"/>
      <c r="N261" s="94"/>
      <c r="O261" s="94"/>
      <c r="P261" s="109"/>
      <c r="Q261" s="335"/>
    </row>
    <row r="262" spans="1:17" ht="15.75">
      <c r="A262" s="652"/>
      <c r="B262" s="75" t="s">
        <v>25</v>
      </c>
      <c r="C262" s="111" t="s">
        <v>410</v>
      </c>
      <c r="D262" s="94" t="s">
        <v>158</v>
      </c>
      <c r="E262" s="281">
        <v>1</v>
      </c>
      <c r="F262" s="111"/>
      <c r="G262" s="111"/>
      <c r="H262" s="281">
        <v>1</v>
      </c>
      <c r="I262" s="281">
        <v>1</v>
      </c>
      <c r="J262" s="281">
        <v>1</v>
      </c>
      <c r="K262" s="94"/>
      <c r="L262" s="94"/>
      <c r="M262" s="94"/>
      <c r="N262" s="94"/>
      <c r="O262" s="94"/>
      <c r="P262" s="109"/>
      <c r="Q262" s="335"/>
    </row>
    <row r="263" spans="1:17" ht="15.75">
      <c r="A263" s="652"/>
      <c r="B263" s="75" t="s">
        <v>25</v>
      </c>
      <c r="C263" s="111" t="s">
        <v>411</v>
      </c>
      <c r="D263" s="94" t="s">
        <v>158</v>
      </c>
      <c r="E263" s="281">
        <v>1</v>
      </c>
      <c r="F263" s="111"/>
      <c r="G263" s="111"/>
      <c r="H263" s="281">
        <v>1</v>
      </c>
      <c r="I263" s="281">
        <v>1</v>
      </c>
      <c r="J263" s="281">
        <v>1</v>
      </c>
      <c r="K263" s="94"/>
      <c r="L263" s="94"/>
      <c r="M263" s="94"/>
      <c r="N263" s="94"/>
      <c r="O263" s="94"/>
      <c r="P263" s="109"/>
      <c r="Q263" s="335"/>
    </row>
    <row r="264" spans="1:17" ht="15.75">
      <c r="A264" s="652"/>
      <c r="B264" s="75" t="s">
        <v>25</v>
      </c>
      <c r="C264" s="111" t="s">
        <v>412</v>
      </c>
      <c r="D264" s="94" t="s">
        <v>158</v>
      </c>
      <c r="E264" s="281">
        <v>1</v>
      </c>
      <c r="F264" s="111"/>
      <c r="G264" s="111"/>
      <c r="H264" s="281">
        <v>1</v>
      </c>
      <c r="I264" s="281">
        <v>1</v>
      </c>
      <c r="J264" s="281">
        <v>1</v>
      </c>
      <c r="K264" s="94"/>
      <c r="L264" s="94"/>
      <c r="M264" s="94"/>
      <c r="N264" s="94"/>
      <c r="O264" s="94"/>
      <c r="P264" s="109"/>
      <c r="Q264" s="335"/>
    </row>
    <row r="265" spans="1:17" ht="15.75">
      <c r="A265" s="652"/>
      <c r="B265" s="75" t="s">
        <v>25</v>
      </c>
      <c r="C265" s="111" t="s">
        <v>413</v>
      </c>
      <c r="D265" s="94" t="s">
        <v>158</v>
      </c>
      <c r="E265" s="281">
        <v>1</v>
      </c>
      <c r="F265" s="111"/>
      <c r="G265" s="111"/>
      <c r="H265" s="281">
        <v>1</v>
      </c>
      <c r="I265" s="281">
        <v>1</v>
      </c>
      <c r="J265" s="281">
        <v>1</v>
      </c>
      <c r="K265" s="94"/>
      <c r="L265" s="94"/>
      <c r="M265" s="94"/>
      <c r="N265" s="94"/>
      <c r="O265" s="94"/>
      <c r="P265" s="109"/>
      <c r="Q265" s="335"/>
    </row>
    <row r="266" spans="1:17" ht="15.75">
      <c r="A266" s="652"/>
      <c r="B266" s="75" t="s">
        <v>25</v>
      </c>
      <c r="C266" s="111" t="s">
        <v>414</v>
      </c>
      <c r="D266" s="94" t="s">
        <v>158</v>
      </c>
      <c r="E266" s="281">
        <v>1</v>
      </c>
      <c r="F266" s="111"/>
      <c r="G266" s="111"/>
      <c r="H266" s="281">
        <v>1</v>
      </c>
      <c r="I266" s="281">
        <v>1</v>
      </c>
      <c r="J266" s="281">
        <v>1</v>
      </c>
      <c r="K266" s="94"/>
      <c r="L266" s="94"/>
      <c r="M266" s="94"/>
      <c r="N266" s="94"/>
      <c r="O266" s="94"/>
      <c r="P266" s="109"/>
      <c r="Q266" s="335"/>
    </row>
    <row r="267" spans="1:17" ht="38.25">
      <c r="A267" s="652" t="s">
        <v>163</v>
      </c>
      <c r="B267" s="75" t="s">
        <v>24</v>
      </c>
      <c r="C267" s="111" t="s">
        <v>725</v>
      </c>
      <c r="D267" s="94" t="s">
        <v>158</v>
      </c>
      <c r="E267" s="111"/>
      <c r="F267" s="111"/>
      <c r="G267" s="111"/>
      <c r="H267" s="281">
        <v>1</v>
      </c>
      <c r="I267" s="281">
        <v>1</v>
      </c>
      <c r="J267" s="281">
        <v>1</v>
      </c>
      <c r="K267" s="281">
        <v>1</v>
      </c>
      <c r="L267" s="281">
        <v>1</v>
      </c>
      <c r="M267" s="111"/>
      <c r="N267" s="281">
        <v>1</v>
      </c>
      <c r="O267" s="94"/>
      <c r="P267" s="109"/>
      <c r="Q267" s="335"/>
    </row>
    <row r="268" spans="1:17" ht="25.5">
      <c r="A268" s="652"/>
      <c r="B268" s="75" t="s">
        <v>25</v>
      </c>
      <c r="C268" s="115" t="s">
        <v>415</v>
      </c>
      <c r="D268" s="94" t="s">
        <v>158</v>
      </c>
      <c r="E268" s="285">
        <v>1</v>
      </c>
      <c r="F268" s="111"/>
      <c r="G268" s="111"/>
      <c r="H268" s="285">
        <v>1</v>
      </c>
      <c r="I268" s="285">
        <v>1</v>
      </c>
      <c r="J268" s="285">
        <v>1</v>
      </c>
      <c r="K268" s="115"/>
      <c r="L268" s="115"/>
      <c r="M268" s="115"/>
      <c r="N268" s="285">
        <v>1</v>
      </c>
      <c r="O268" s="94"/>
      <c r="P268" s="109"/>
      <c r="Q268" s="335"/>
    </row>
    <row r="269" spans="1:17" ht="25.5">
      <c r="A269" s="652"/>
      <c r="B269" s="75" t="s">
        <v>25</v>
      </c>
      <c r="C269" s="115" t="s">
        <v>416</v>
      </c>
      <c r="D269" s="94" t="s">
        <v>158</v>
      </c>
      <c r="E269" s="285">
        <v>1</v>
      </c>
      <c r="F269" s="281"/>
      <c r="G269" s="281"/>
      <c r="H269" s="285">
        <v>1</v>
      </c>
      <c r="I269" s="285">
        <v>1</v>
      </c>
      <c r="J269" s="285">
        <v>1</v>
      </c>
      <c r="K269" s="115"/>
      <c r="L269" s="115"/>
      <c r="M269" s="115"/>
      <c r="N269" s="285">
        <v>1</v>
      </c>
      <c r="O269" s="94"/>
      <c r="P269" s="109"/>
      <c r="Q269" s="335"/>
    </row>
    <row r="270" spans="1:17" ht="25.5">
      <c r="A270" s="652"/>
      <c r="B270" s="75" t="s">
        <v>25</v>
      </c>
      <c r="C270" s="115" t="s">
        <v>417</v>
      </c>
      <c r="D270" s="94" t="s">
        <v>158</v>
      </c>
      <c r="E270" s="285">
        <v>1</v>
      </c>
      <c r="F270" s="281"/>
      <c r="G270" s="281"/>
      <c r="H270" s="285">
        <v>1</v>
      </c>
      <c r="I270" s="285">
        <v>1</v>
      </c>
      <c r="J270" s="285">
        <v>1</v>
      </c>
      <c r="K270" s="115"/>
      <c r="L270" s="115"/>
      <c r="M270" s="115"/>
      <c r="N270" s="285">
        <v>1</v>
      </c>
      <c r="O270" s="94"/>
      <c r="P270" s="109"/>
      <c r="Q270" s="335"/>
    </row>
    <row r="271" spans="1:17" ht="25.5">
      <c r="A271" s="652"/>
      <c r="B271" s="75" t="s">
        <v>25</v>
      </c>
      <c r="C271" s="115" t="s">
        <v>418</v>
      </c>
      <c r="D271" s="94" t="s">
        <v>158</v>
      </c>
      <c r="E271" s="285">
        <v>1</v>
      </c>
      <c r="F271" s="281"/>
      <c r="G271" s="281"/>
      <c r="H271" s="285">
        <v>1</v>
      </c>
      <c r="I271" s="285">
        <v>1</v>
      </c>
      <c r="J271" s="285">
        <v>1</v>
      </c>
      <c r="K271" s="115"/>
      <c r="L271" s="115"/>
      <c r="M271" s="115"/>
      <c r="N271" s="285">
        <v>1</v>
      </c>
      <c r="O271" s="94"/>
      <c r="P271" s="109"/>
      <c r="Q271" s="335"/>
    </row>
    <row r="272" spans="1:17" ht="25.5">
      <c r="A272" s="652"/>
      <c r="B272" s="75" t="s">
        <v>25</v>
      </c>
      <c r="C272" s="115" t="s">
        <v>419</v>
      </c>
      <c r="D272" s="94" t="s">
        <v>158</v>
      </c>
      <c r="E272" s="285">
        <v>1</v>
      </c>
      <c r="F272" s="281"/>
      <c r="G272" s="281"/>
      <c r="H272" s="285">
        <v>1</v>
      </c>
      <c r="I272" s="285">
        <v>1</v>
      </c>
      <c r="J272" s="285">
        <v>1</v>
      </c>
      <c r="K272" s="115"/>
      <c r="L272" s="115"/>
      <c r="M272" s="115"/>
      <c r="N272" s="285">
        <v>1</v>
      </c>
      <c r="O272" s="94"/>
      <c r="P272" s="109"/>
      <c r="Q272" s="335"/>
    </row>
    <row r="273" spans="1:17" ht="25.5">
      <c r="A273" s="652"/>
      <c r="B273" s="75" t="s">
        <v>25</v>
      </c>
      <c r="C273" s="115" t="s">
        <v>420</v>
      </c>
      <c r="D273" s="94" t="s">
        <v>158</v>
      </c>
      <c r="E273" s="285">
        <v>1</v>
      </c>
      <c r="F273" s="281"/>
      <c r="G273" s="281"/>
      <c r="H273" s="285">
        <v>1</v>
      </c>
      <c r="I273" s="285">
        <v>1</v>
      </c>
      <c r="J273" s="285">
        <v>1</v>
      </c>
      <c r="K273" s="115"/>
      <c r="L273" s="115"/>
      <c r="M273" s="115"/>
      <c r="N273" s="285">
        <v>1</v>
      </c>
      <c r="O273" s="94"/>
      <c r="P273" s="109"/>
      <c r="Q273" s="335"/>
    </row>
    <row r="274" spans="1:17" ht="25.5">
      <c r="A274" s="652"/>
      <c r="B274" s="75" t="s">
        <v>25</v>
      </c>
      <c r="C274" s="115" t="s">
        <v>421</v>
      </c>
      <c r="D274" s="94" t="s">
        <v>158</v>
      </c>
      <c r="E274" s="285">
        <v>1</v>
      </c>
      <c r="F274" s="281"/>
      <c r="G274" s="281"/>
      <c r="H274" s="285">
        <v>1</v>
      </c>
      <c r="I274" s="285">
        <v>1</v>
      </c>
      <c r="J274" s="285">
        <v>1</v>
      </c>
      <c r="K274" s="115"/>
      <c r="L274" s="115"/>
      <c r="M274" s="115"/>
      <c r="N274" s="285">
        <v>1</v>
      </c>
      <c r="O274" s="94"/>
      <c r="P274" s="109"/>
      <c r="Q274" s="335"/>
    </row>
    <row r="275" spans="1:17" ht="30" customHeight="1">
      <c r="A275" s="652"/>
      <c r="B275" s="75" t="s">
        <v>25</v>
      </c>
      <c r="C275" s="115" t="s">
        <v>422</v>
      </c>
      <c r="D275" s="94" t="s">
        <v>158</v>
      </c>
      <c r="E275" s="285">
        <v>1</v>
      </c>
      <c r="F275" s="281"/>
      <c r="G275" s="281"/>
      <c r="H275" s="285">
        <v>1</v>
      </c>
      <c r="I275" s="285">
        <v>1</v>
      </c>
      <c r="J275" s="285">
        <v>1</v>
      </c>
      <c r="K275" s="115"/>
      <c r="L275" s="115"/>
      <c r="M275" s="115"/>
      <c r="N275" s="285">
        <v>1</v>
      </c>
      <c r="O275" s="94"/>
      <c r="P275" s="109"/>
      <c r="Q275" s="335"/>
    </row>
    <row r="276" spans="1:17" ht="29.25" customHeight="1">
      <c r="A276" s="652"/>
      <c r="B276" s="75" t="s">
        <v>25</v>
      </c>
      <c r="C276" s="115" t="s">
        <v>423</v>
      </c>
      <c r="D276" s="94" t="s">
        <v>158</v>
      </c>
      <c r="E276" s="285">
        <v>1</v>
      </c>
      <c r="F276" s="281"/>
      <c r="G276" s="281"/>
      <c r="H276" s="285">
        <v>1</v>
      </c>
      <c r="I276" s="285">
        <v>1</v>
      </c>
      <c r="J276" s="285">
        <v>1</v>
      </c>
      <c r="K276" s="115"/>
      <c r="L276" s="115"/>
      <c r="M276" s="115"/>
      <c r="N276" s="285">
        <v>1</v>
      </c>
      <c r="O276" s="94"/>
      <c r="P276" s="109"/>
      <c r="Q276" s="335"/>
    </row>
    <row r="277" spans="1:17" ht="38.25">
      <c r="A277" s="652"/>
      <c r="B277" s="75" t="s">
        <v>25</v>
      </c>
      <c r="C277" s="115" t="s">
        <v>424</v>
      </c>
      <c r="D277" s="94" t="s">
        <v>158</v>
      </c>
      <c r="E277" s="285">
        <v>1</v>
      </c>
      <c r="F277" s="281"/>
      <c r="G277" s="281"/>
      <c r="H277" s="285">
        <v>1</v>
      </c>
      <c r="I277" s="285">
        <v>1</v>
      </c>
      <c r="J277" s="285">
        <v>1</v>
      </c>
      <c r="K277" s="115"/>
      <c r="L277" s="115"/>
      <c r="M277" s="115"/>
      <c r="N277" s="285">
        <v>1</v>
      </c>
      <c r="O277" s="94"/>
      <c r="P277" s="109"/>
      <c r="Q277" s="335"/>
    </row>
    <row r="278" spans="1:17" ht="25.5">
      <c r="A278" s="652"/>
      <c r="B278" s="75" t="s">
        <v>25</v>
      </c>
      <c r="C278" s="115" t="s">
        <v>425</v>
      </c>
      <c r="D278" s="94" t="s">
        <v>158</v>
      </c>
      <c r="E278" s="285">
        <v>1</v>
      </c>
      <c r="F278" s="281"/>
      <c r="G278" s="281"/>
      <c r="H278" s="285">
        <v>1</v>
      </c>
      <c r="I278" s="285">
        <v>1</v>
      </c>
      <c r="J278" s="285">
        <v>1</v>
      </c>
      <c r="K278" s="115"/>
      <c r="L278" s="115"/>
      <c r="M278" s="115"/>
      <c r="N278" s="285">
        <v>1</v>
      </c>
      <c r="O278" s="94"/>
      <c r="P278" s="109"/>
      <c r="Q278" s="335"/>
    </row>
    <row r="279" spans="1:17" ht="25.5">
      <c r="A279" s="652"/>
      <c r="B279" s="75" t="s">
        <v>25</v>
      </c>
      <c r="C279" s="115" t="s">
        <v>426</v>
      </c>
      <c r="D279" s="94" t="s">
        <v>158</v>
      </c>
      <c r="E279" s="285">
        <v>1</v>
      </c>
      <c r="F279" s="281"/>
      <c r="G279" s="281"/>
      <c r="H279" s="285">
        <v>1</v>
      </c>
      <c r="I279" s="285">
        <v>1</v>
      </c>
      <c r="J279" s="285">
        <v>1</v>
      </c>
      <c r="K279" s="115"/>
      <c r="L279" s="115"/>
      <c r="M279" s="115"/>
      <c r="N279" s="285">
        <v>1</v>
      </c>
      <c r="O279" s="94"/>
      <c r="P279" s="109"/>
      <c r="Q279" s="335"/>
    </row>
    <row r="280" spans="1:17" ht="25.5">
      <c r="A280" s="652"/>
      <c r="B280" s="75" t="s">
        <v>25</v>
      </c>
      <c r="C280" s="115" t="s">
        <v>427</v>
      </c>
      <c r="D280" s="94" t="s">
        <v>158</v>
      </c>
      <c r="E280" s="285">
        <v>1</v>
      </c>
      <c r="F280" s="281"/>
      <c r="G280" s="281"/>
      <c r="H280" s="285">
        <v>1</v>
      </c>
      <c r="I280" s="285">
        <v>1</v>
      </c>
      <c r="J280" s="285">
        <v>1</v>
      </c>
      <c r="K280" s="115"/>
      <c r="L280" s="115"/>
      <c r="M280" s="115"/>
      <c r="N280" s="285">
        <v>1</v>
      </c>
      <c r="O280" s="94"/>
      <c r="P280" s="109"/>
      <c r="Q280" s="335"/>
    </row>
    <row r="281" spans="1:17" ht="25.5">
      <c r="A281" s="652"/>
      <c r="B281" s="75" t="s">
        <v>25</v>
      </c>
      <c r="C281" s="115" t="s">
        <v>428</v>
      </c>
      <c r="D281" s="94" t="s">
        <v>158</v>
      </c>
      <c r="E281" s="115"/>
      <c r="F281" s="281"/>
      <c r="G281" s="281"/>
      <c r="H281" s="115"/>
      <c r="I281" s="115"/>
      <c r="J281" s="115"/>
      <c r="K281" s="115"/>
      <c r="L281" s="115"/>
      <c r="M281" s="115"/>
      <c r="N281" s="115"/>
      <c r="O281" s="94"/>
      <c r="P281" s="109"/>
      <c r="Q281" s="335"/>
    </row>
    <row r="282" spans="1:17" ht="25.5">
      <c r="A282" s="652"/>
      <c r="B282" s="75" t="s">
        <v>25</v>
      </c>
      <c r="C282" s="115" t="s">
        <v>429</v>
      </c>
      <c r="D282" s="94" t="s">
        <v>158</v>
      </c>
      <c r="E282" s="285">
        <v>1</v>
      </c>
      <c r="F282" s="281"/>
      <c r="G282" s="281"/>
      <c r="H282" s="285">
        <v>1</v>
      </c>
      <c r="I282" s="285">
        <v>1</v>
      </c>
      <c r="J282" s="285">
        <v>1</v>
      </c>
      <c r="K282" s="115"/>
      <c r="L282" s="115"/>
      <c r="M282" s="115"/>
      <c r="N282" s="285">
        <v>1</v>
      </c>
      <c r="O282" s="94"/>
      <c r="P282" s="109"/>
      <c r="Q282" s="335"/>
    </row>
    <row r="283" spans="1:17" ht="25.5">
      <c r="A283" s="652"/>
      <c r="B283" s="75" t="s">
        <v>25</v>
      </c>
      <c r="C283" s="115" t="s">
        <v>430</v>
      </c>
      <c r="D283" s="94" t="s">
        <v>158</v>
      </c>
      <c r="E283" s="115"/>
      <c r="F283" s="281"/>
      <c r="G283" s="281"/>
      <c r="H283" s="115"/>
      <c r="I283" s="115"/>
      <c r="J283" s="115"/>
      <c r="K283" s="115"/>
      <c r="L283" s="115"/>
      <c r="M283" s="115"/>
      <c r="N283" s="115"/>
      <c r="O283" s="94"/>
      <c r="P283" s="109"/>
      <c r="Q283" s="335"/>
    </row>
    <row r="284" spans="1:17" ht="25.5">
      <c r="A284" s="652"/>
      <c r="B284" s="75" t="s">
        <v>25</v>
      </c>
      <c r="C284" s="115" t="s">
        <v>431</v>
      </c>
      <c r="D284" s="94" t="s">
        <v>158</v>
      </c>
      <c r="E284" s="285">
        <v>1</v>
      </c>
      <c r="F284" s="281"/>
      <c r="G284" s="281"/>
      <c r="H284" s="285">
        <v>1</v>
      </c>
      <c r="I284" s="285">
        <v>1</v>
      </c>
      <c r="J284" s="285">
        <v>1</v>
      </c>
      <c r="K284" s="115"/>
      <c r="L284" s="115"/>
      <c r="M284" s="115"/>
      <c r="N284" s="285">
        <v>1</v>
      </c>
      <c r="O284" s="94"/>
      <c r="P284" s="109"/>
      <c r="Q284" s="335"/>
    </row>
    <row r="285" spans="1:17" ht="25.5">
      <c r="A285" s="652"/>
      <c r="B285" s="75" t="s">
        <v>25</v>
      </c>
      <c r="C285" s="115" t="s">
        <v>432</v>
      </c>
      <c r="D285" s="94" t="s">
        <v>158</v>
      </c>
      <c r="E285" s="115"/>
      <c r="F285" s="281"/>
      <c r="G285" s="281"/>
      <c r="H285" s="281"/>
      <c r="I285" s="281"/>
      <c r="J285" s="281"/>
      <c r="K285" s="115"/>
      <c r="L285" s="115"/>
      <c r="M285" s="115"/>
      <c r="N285" s="115"/>
      <c r="O285" s="94"/>
      <c r="P285" s="109"/>
      <c r="Q285" s="335"/>
    </row>
    <row r="286" spans="1:17" ht="25.5">
      <c r="A286" s="652"/>
      <c r="B286" s="75" t="s">
        <v>25</v>
      </c>
      <c r="C286" s="115" t="s">
        <v>433</v>
      </c>
      <c r="D286" s="94" t="s">
        <v>158</v>
      </c>
      <c r="E286" s="115"/>
      <c r="F286" s="281"/>
      <c r="G286" s="281"/>
      <c r="H286" s="281"/>
      <c r="I286" s="281"/>
      <c r="J286" s="281"/>
      <c r="K286" s="115"/>
      <c r="L286" s="115"/>
      <c r="M286" s="115"/>
      <c r="N286" s="115"/>
      <c r="O286" s="94"/>
      <c r="P286" s="109"/>
      <c r="Q286" s="335"/>
    </row>
    <row r="287" spans="1:17" ht="25.5">
      <c r="A287" s="652"/>
      <c r="B287" s="75" t="s">
        <v>25</v>
      </c>
      <c r="C287" s="115" t="s">
        <v>434</v>
      </c>
      <c r="D287" s="94" t="s">
        <v>158</v>
      </c>
      <c r="E287" s="285">
        <v>1</v>
      </c>
      <c r="F287" s="281"/>
      <c r="G287" s="281"/>
      <c r="H287" s="285">
        <v>1</v>
      </c>
      <c r="I287" s="285">
        <v>1</v>
      </c>
      <c r="J287" s="285">
        <v>1</v>
      </c>
      <c r="K287" s="115"/>
      <c r="L287" s="115"/>
      <c r="M287" s="115"/>
      <c r="N287" s="285">
        <v>1</v>
      </c>
      <c r="O287" s="94"/>
      <c r="P287" s="109"/>
      <c r="Q287" s="335"/>
    </row>
    <row r="288" spans="1:17" ht="25.5">
      <c r="A288" s="652"/>
      <c r="B288" s="75" t="s">
        <v>25</v>
      </c>
      <c r="C288" s="115" t="s">
        <v>435</v>
      </c>
      <c r="D288" s="94" t="s">
        <v>158</v>
      </c>
      <c r="E288" s="115"/>
      <c r="F288" s="281"/>
      <c r="G288" s="281"/>
      <c r="H288" s="281"/>
      <c r="I288" s="281"/>
      <c r="J288" s="281"/>
      <c r="K288" s="115"/>
      <c r="L288" s="115"/>
      <c r="M288" s="115"/>
      <c r="N288" s="115"/>
      <c r="O288" s="94"/>
      <c r="P288" s="109"/>
      <c r="Q288" s="335"/>
    </row>
    <row r="289" spans="1:17" ht="25.5">
      <c r="A289" s="652"/>
      <c r="B289" s="75" t="s">
        <v>25</v>
      </c>
      <c r="C289" s="115" t="s">
        <v>436</v>
      </c>
      <c r="D289" s="94" t="s">
        <v>158</v>
      </c>
      <c r="E289" s="115"/>
      <c r="F289" s="281"/>
      <c r="G289" s="281"/>
      <c r="H289" s="281"/>
      <c r="I289" s="281"/>
      <c r="J289" s="281"/>
      <c r="K289" s="115"/>
      <c r="L289" s="115"/>
      <c r="M289" s="115"/>
      <c r="N289" s="115"/>
      <c r="O289" s="94"/>
      <c r="P289" s="109"/>
      <c r="Q289" s="335"/>
    </row>
    <row r="290" spans="1:17" ht="25.5">
      <c r="A290" s="652"/>
      <c r="B290" s="75" t="s">
        <v>25</v>
      </c>
      <c r="C290" s="115" t="s">
        <v>437</v>
      </c>
      <c r="D290" s="94" t="s">
        <v>158</v>
      </c>
      <c r="E290" s="115"/>
      <c r="F290" s="281"/>
      <c r="G290" s="281"/>
      <c r="H290" s="281"/>
      <c r="I290" s="281"/>
      <c r="J290" s="281"/>
      <c r="K290" s="115"/>
      <c r="L290" s="115"/>
      <c r="M290" s="115"/>
      <c r="N290" s="115"/>
      <c r="O290" s="94"/>
      <c r="P290" s="109"/>
      <c r="Q290" s="335"/>
    </row>
    <row r="291" spans="1:17" ht="25.5">
      <c r="A291" s="652"/>
      <c r="B291" s="75" t="s">
        <v>25</v>
      </c>
      <c r="C291" s="115" t="s">
        <v>438</v>
      </c>
      <c r="D291" s="94" t="s">
        <v>158</v>
      </c>
      <c r="E291" s="285">
        <v>1</v>
      </c>
      <c r="F291" s="281"/>
      <c r="G291" s="281"/>
      <c r="H291" s="285">
        <v>1</v>
      </c>
      <c r="I291" s="285">
        <v>1</v>
      </c>
      <c r="J291" s="285">
        <v>1</v>
      </c>
      <c r="K291" s="115"/>
      <c r="L291" s="115"/>
      <c r="M291" s="115"/>
      <c r="N291" s="285">
        <v>1</v>
      </c>
      <c r="O291" s="94"/>
      <c r="P291" s="109"/>
      <c r="Q291" s="335"/>
    </row>
    <row r="292" spans="1:17" ht="25.5">
      <c r="A292" s="652"/>
      <c r="B292" s="75" t="s">
        <v>25</v>
      </c>
      <c r="C292" s="111" t="s">
        <v>439</v>
      </c>
      <c r="D292" s="94" t="s">
        <v>158</v>
      </c>
      <c r="E292" s="285">
        <v>1</v>
      </c>
      <c r="F292" s="281"/>
      <c r="G292" s="281"/>
      <c r="H292" s="285">
        <v>1</v>
      </c>
      <c r="I292" s="285">
        <v>1</v>
      </c>
      <c r="J292" s="285">
        <v>1</v>
      </c>
      <c r="K292" s="115"/>
      <c r="L292" s="115"/>
      <c r="M292" s="115"/>
      <c r="N292" s="285">
        <v>1</v>
      </c>
      <c r="O292" s="94"/>
      <c r="P292" s="109"/>
      <c r="Q292" s="335"/>
    </row>
    <row r="293" spans="1:17" ht="38.25">
      <c r="A293" s="652"/>
      <c r="B293" s="75" t="s">
        <v>25</v>
      </c>
      <c r="C293" s="111" t="s">
        <v>440</v>
      </c>
      <c r="D293" s="94" t="s">
        <v>158</v>
      </c>
      <c r="E293" s="285">
        <v>1</v>
      </c>
      <c r="F293" s="281"/>
      <c r="G293" s="281"/>
      <c r="H293" s="285">
        <v>1</v>
      </c>
      <c r="I293" s="285">
        <v>1</v>
      </c>
      <c r="J293" s="285">
        <v>1</v>
      </c>
      <c r="K293" s="115"/>
      <c r="L293" s="115"/>
      <c r="M293" s="115"/>
      <c r="N293" s="285">
        <v>1</v>
      </c>
      <c r="O293" s="94"/>
      <c r="P293" s="109"/>
      <c r="Q293" s="335"/>
    </row>
    <row r="294" spans="1:17" ht="25.5">
      <c r="A294" s="652"/>
      <c r="B294" s="75" t="s">
        <v>25</v>
      </c>
      <c r="C294" s="111" t="s">
        <v>441</v>
      </c>
      <c r="D294" s="94" t="s">
        <v>158</v>
      </c>
      <c r="E294" s="285">
        <v>1</v>
      </c>
      <c r="F294" s="281"/>
      <c r="G294" s="281"/>
      <c r="H294" s="285">
        <v>1</v>
      </c>
      <c r="I294" s="285">
        <v>1</v>
      </c>
      <c r="J294" s="285">
        <v>1</v>
      </c>
      <c r="K294" s="115"/>
      <c r="L294" s="115"/>
      <c r="M294" s="115"/>
      <c r="N294" s="285">
        <v>1</v>
      </c>
      <c r="O294" s="94"/>
      <c r="P294" s="109"/>
      <c r="Q294" s="335"/>
    </row>
    <row r="295" spans="1:17" ht="25.5">
      <c r="A295" s="652"/>
      <c r="B295" s="75" t="s">
        <v>25</v>
      </c>
      <c r="C295" s="111" t="s">
        <v>442</v>
      </c>
      <c r="D295" s="94" t="s">
        <v>158</v>
      </c>
      <c r="E295" s="285">
        <v>1</v>
      </c>
      <c r="F295" s="281"/>
      <c r="G295" s="281"/>
      <c r="H295" s="285">
        <v>1</v>
      </c>
      <c r="I295" s="285">
        <v>1</v>
      </c>
      <c r="J295" s="285">
        <v>1</v>
      </c>
      <c r="K295" s="115"/>
      <c r="L295" s="115"/>
      <c r="M295" s="115"/>
      <c r="N295" s="285">
        <v>1</v>
      </c>
      <c r="O295" s="94"/>
      <c r="P295" s="109"/>
      <c r="Q295" s="335"/>
    </row>
    <row r="296" spans="1:17" ht="38.25">
      <c r="A296" s="652"/>
      <c r="B296" s="75" t="s">
        <v>25</v>
      </c>
      <c r="C296" s="111" t="s">
        <v>443</v>
      </c>
      <c r="D296" s="94" t="s">
        <v>158</v>
      </c>
      <c r="E296" s="285">
        <v>1</v>
      </c>
      <c r="F296" s="281"/>
      <c r="G296" s="281"/>
      <c r="H296" s="285">
        <v>1</v>
      </c>
      <c r="I296" s="285">
        <v>1</v>
      </c>
      <c r="J296" s="285">
        <v>1</v>
      </c>
      <c r="K296" s="115"/>
      <c r="L296" s="115"/>
      <c r="M296" s="115"/>
      <c r="N296" s="285">
        <v>1</v>
      </c>
      <c r="O296" s="94"/>
      <c r="P296" s="109"/>
      <c r="Q296" s="335"/>
    </row>
    <row r="297" spans="1:17" ht="25.5">
      <c r="A297" s="652"/>
      <c r="B297" s="75" t="s">
        <v>25</v>
      </c>
      <c r="C297" s="111" t="s">
        <v>444</v>
      </c>
      <c r="D297" s="94" t="s">
        <v>158</v>
      </c>
      <c r="E297" s="285">
        <v>1</v>
      </c>
      <c r="F297" s="111"/>
      <c r="G297" s="111"/>
      <c r="H297" s="285">
        <v>1</v>
      </c>
      <c r="I297" s="285">
        <v>1</v>
      </c>
      <c r="J297" s="285">
        <v>1</v>
      </c>
      <c r="K297" s="115"/>
      <c r="L297" s="115"/>
      <c r="M297" s="115"/>
      <c r="N297" s="285">
        <v>1</v>
      </c>
      <c r="O297" s="94"/>
      <c r="P297" s="109"/>
      <c r="Q297" s="335"/>
    </row>
    <row r="298" spans="1:17" ht="15.75">
      <c r="A298" s="679" t="s">
        <v>164</v>
      </c>
      <c r="B298" s="75" t="s">
        <v>24</v>
      </c>
      <c r="C298" s="111" t="s">
        <v>935</v>
      </c>
      <c r="D298" s="529"/>
      <c r="E298" s="411"/>
      <c r="F298" s="411">
        <v>1</v>
      </c>
      <c r="G298" s="411"/>
      <c r="H298" s="411">
        <v>1</v>
      </c>
      <c r="I298" s="411">
        <v>1</v>
      </c>
      <c r="J298" s="411">
        <v>1</v>
      </c>
      <c r="K298" s="411">
        <v>1</v>
      </c>
      <c r="L298" s="411">
        <v>1</v>
      </c>
      <c r="M298" s="411">
        <v>1</v>
      </c>
      <c r="N298" s="411">
        <v>1</v>
      </c>
      <c r="O298" s="411">
        <v>1</v>
      </c>
      <c r="P298" s="529"/>
      <c r="Q298" s="530"/>
    </row>
    <row r="299" spans="1:17" ht="15.75">
      <c r="A299" s="680"/>
      <c r="B299" s="75" t="s">
        <v>24</v>
      </c>
      <c r="C299" s="111" t="s">
        <v>936</v>
      </c>
      <c r="D299" s="529"/>
      <c r="E299" s="411"/>
      <c r="F299" s="411">
        <v>1</v>
      </c>
      <c r="G299" s="411"/>
      <c r="H299" s="411">
        <v>1</v>
      </c>
      <c r="I299" s="411">
        <v>1</v>
      </c>
      <c r="J299" s="411">
        <v>1</v>
      </c>
      <c r="K299" s="411">
        <v>1</v>
      </c>
      <c r="L299" s="411">
        <v>1</v>
      </c>
      <c r="M299" s="411">
        <v>1</v>
      </c>
      <c r="N299" s="411">
        <v>1</v>
      </c>
      <c r="O299" s="411">
        <v>1</v>
      </c>
      <c r="P299" s="529"/>
      <c r="Q299" s="530"/>
    </row>
    <row r="300" spans="1:17" ht="15.75">
      <c r="A300" s="680"/>
      <c r="B300" s="75" t="s">
        <v>24</v>
      </c>
      <c r="C300" s="111" t="s">
        <v>937</v>
      </c>
      <c r="D300" s="529"/>
      <c r="E300" s="406"/>
      <c r="F300" s="406"/>
      <c r="G300" s="406"/>
      <c r="H300" s="411">
        <v>1</v>
      </c>
      <c r="I300" s="411">
        <v>1</v>
      </c>
      <c r="J300" s="411">
        <v>1</v>
      </c>
      <c r="K300" s="411">
        <v>1</v>
      </c>
      <c r="L300" s="411">
        <v>1</v>
      </c>
      <c r="M300" s="411">
        <v>1</v>
      </c>
      <c r="N300" s="411">
        <v>1</v>
      </c>
      <c r="O300" s="411">
        <v>1</v>
      </c>
      <c r="P300" s="529"/>
      <c r="Q300" s="530"/>
    </row>
    <row r="301" spans="1:17" ht="15.75">
      <c r="A301" s="680"/>
      <c r="B301" s="75" t="s">
        <v>24</v>
      </c>
      <c r="C301" s="111" t="s">
        <v>938</v>
      </c>
      <c r="D301" s="529"/>
      <c r="E301" s="406"/>
      <c r="F301" s="406"/>
      <c r="G301" s="406"/>
      <c r="H301" s="411">
        <v>1</v>
      </c>
      <c r="I301" s="411">
        <v>1</v>
      </c>
      <c r="J301" s="411">
        <v>1</v>
      </c>
      <c r="K301" s="411">
        <v>1</v>
      </c>
      <c r="L301" s="411">
        <v>1</v>
      </c>
      <c r="M301" s="411">
        <v>1</v>
      </c>
      <c r="N301" s="411">
        <v>1</v>
      </c>
      <c r="O301" s="411">
        <v>1</v>
      </c>
      <c r="P301" s="529"/>
      <c r="Q301" s="530"/>
    </row>
    <row r="302" spans="1:17" ht="15.75">
      <c r="A302" s="681"/>
      <c r="B302" s="75" t="s">
        <v>24</v>
      </c>
      <c r="C302" s="111" t="s">
        <v>939</v>
      </c>
      <c r="D302" s="529"/>
      <c r="E302" s="406"/>
      <c r="F302" s="406"/>
      <c r="G302" s="406"/>
      <c r="H302" s="411">
        <v>1</v>
      </c>
      <c r="I302" s="411">
        <v>1</v>
      </c>
      <c r="J302" s="411">
        <v>1</v>
      </c>
      <c r="K302" s="411">
        <v>1</v>
      </c>
      <c r="L302" s="411">
        <v>1</v>
      </c>
      <c r="M302" s="411">
        <v>1</v>
      </c>
      <c r="N302" s="411">
        <v>1</v>
      </c>
      <c r="O302" s="411">
        <v>1</v>
      </c>
      <c r="P302" s="529"/>
      <c r="Q302" s="530"/>
    </row>
    <row r="303" spans="1:17" ht="25.5">
      <c r="A303" s="643" t="s">
        <v>165</v>
      </c>
      <c r="B303" s="75" t="s">
        <v>24</v>
      </c>
      <c r="C303" s="111" t="s">
        <v>445</v>
      </c>
      <c r="D303" s="94" t="s">
        <v>158</v>
      </c>
      <c r="E303" s="281">
        <v>1</v>
      </c>
      <c r="F303" s="111"/>
      <c r="G303" s="281">
        <v>1</v>
      </c>
      <c r="H303" s="281">
        <v>1</v>
      </c>
      <c r="I303" s="281">
        <v>1</v>
      </c>
      <c r="J303" s="281">
        <v>1</v>
      </c>
      <c r="K303" s="281">
        <v>1</v>
      </c>
      <c r="L303" s="281">
        <v>1</v>
      </c>
      <c r="M303" s="281">
        <v>1</v>
      </c>
      <c r="N303" s="111"/>
      <c r="O303" s="322"/>
      <c r="P303" s="644"/>
      <c r="Q303" s="645">
        <v>1</v>
      </c>
    </row>
    <row r="304" spans="1:17" ht="25.5">
      <c r="A304" s="643"/>
      <c r="B304" s="75" t="s">
        <v>24</v>
      </c>
      <c r="C304" s="111" t="s">
        <v>446</v>
      </c>
      <c r="D304" s="94" t="s">
        <v>158</v>
      </c>
      <c r="E304" s="281">
        <v>1</v>
      </c>
      <c r="F304" s="111"/>
      <c r="G304" s="281">
        <v>1</v>
      </c>
      <c r="H304" s="281">
        <v>1</v>
      </c>
      <c r="I304" s="281">
        <v>1</v>
      </c>
      <c r="J304" s="281">
        <v>1</v>
      </c>
      <c r="K304" s="281">
        <v>1</v>
      </c>
      <c r="L304" s="281">
        <v>1</v>
      </c>
      <c r="M304" s="281">
        <v>1</v>
      </c>
      <c r="N304" s="281"/>
      <c r="O304" s="322"/>
      <c r="P304" s="644"/>
      <c r="Q304" s="646"/>
    </row>
    <row r="305" spans="1:17" ht="15.75">
      <c r="A305" s="643"/>
      <c r="B305" s="75" t="s">
        <v>25</v>
      </c>
      <c r="C305" s="115" t="s">
        <v>447</v>
      </c>
      <c r="D305" s="94" t="s">
        <v>158</v>
      </c>
      <c r="E305" s="115"/>
      <c r="F305" s="111"/>
      <c r="G305" s="115"/>
      <c r="H305" s="285">
        <v>1</v>
      </c>
      <c r="I305" s="285">
        <v>1</v>
      </c>
      <c r="J305" s="285">
        <v>1</v>
      </c>
      <c r="K305" s="115"/>
      <c r="L305" s="115"/>
      <c r="M305" s="115"/>
      <c r="N305" s="115"/>
      <c r="O305" s="322"/>
      <c r="P305" s="109"/>
      <c r="Q305" s="335"/>
    </row>
    <row r="306" spans="1:17" ht="25.5">
      <c r="A306" s="643"/>
      <c r="B306" s="75" t="s">
        <v>25</v>
      </c>
      <c r="C306" s="115" t="s">
        <v>448</v>
      </c>
      <c r="D306" s="94" t="s">
        <v>158</v>
      </c>
      <c r="E306" s="115"/>
      <c r="F306" s="281"/>
      <c r="G306" s="115"/>
      <c r="H306" s="285">
        <v>1</v>
      </c>
      <c r="I306" s="285">
        <v>1</v>
      </c>
      <c r="J306" s="285">
        <v>1</v>
      </c>
      <c r="K306" s="115"/>
      <c r="L306" s="115"/>
      <c r="M306" s="115"/>
      <c r="N306" s="115"/>
      <c r="O306" s="322"/>
      <c r="P306" s="109"/>
      <c r="Q306" s="335"/>
    </row>
    <row r="307" spans="1:17" ht="25.5">
      <c r="A307" s="643"/>
      <c r="B307" s="75" t="s">
        <v>25</v>
      </c>
      <c r="C307" s="111" t="s">
        <v>449</v>
      </c>
      <c r="D307" s="94" t="s">
        <v>158</v>
      </c>
      <c r="E307" s="115"/>
      <c r="F307" s="281"/>
      <c r="G307" s="115"/>
      <c r="H307" s="285">
        <v>1</v>
      </c>
      <c r="I307" s="285">
        <v>1</v>
      </c>
      <c r="J307" s="285">
        <v>1</v>
      </c>
      <c r="K307" s="115"/>
      <c r="L307" s="115"/>
      <c r="M307" s="115"/>
      <c r="N307" s="115"/>
      <c r="O307" s="322"/>
      <c r="P307" s="109"/>
      <c r="Q307" s="335"/>
    </row>
    <row r="308" spans="1:17" ht="15.75">
      <c r="A308" s="643"/>
      <c r="B308" s="75" t="s">
        <v>25</v>
      </c>
      <c r="C308" s="111" t="s">
        <v>450</v>
      </c>
      <c r="D308" s="94" t="s">
        <v>158</v>
      </c>
      <c r="E308" s="115"/>
      <c r="F308" s="281"/>
      <c r="G308" s="115"/>
      <c r="H308" s="285">
        <v>1</v>
      </c>
      <c r="I308" s="285">
        <v>1</v>
      </c>
      <c r="J308" s="285">
        <v>1</v>
      </c>
      <c r="K308" s="115"/>
      <c r="L308" s="115"/>
      <c r="M308" s="115"/>
      <c r="N308" s="115"/>
      <c r="O308" s="322"/>
      <c r="P308" s="109"/>
      <c r="Q308" s="335"/>
    </row>
    <row r="309" spans="1:17" ht="25.5">
      <c r="A309" s="643"/>
      <c r="B309" s="75" t="s">
        <v>25</v>
      </c>
      <c r="C309" s="115" t="s">
        <v>451</v>
      </c>
      <c r="D309" s="94" t="s">
        <v>158</v>
      </c>
      <c r="E309" s="115"/>
      <c r="F309" s="281"/>
      <c r="G309" s="115"/>
      <c r="H309" s="285">
        <v>1</v>
      </c>
      <c r="I309" s="285">
        <v>1</v>
      </c>
      <c r="J309" s="285">
        <v>1</v>
      </c>
      <c r="K309" s="115"/>
      <c r="L309" s="115"/>
      <c r="M309" s="115"/>
      <c r="N309" s="115"/>
      <c r="O309" s="322"/>
      <c r="P309" s="109"/>
      <c r="Q309" s="335"/>
    </row>
    <row r="310" spans="1:17" ht="25.5">
      <c r="A310" s="643"/>
      <c r="B310" s="75" t="s">
        <v>25</v>
      </c>
      <c r="C310" s="115" t="s">
        <v>452</v>
      </c>
      <c r="D310" s="94" t="s">
        <v>158</v>
      </c>
      <c r="E310" s="115"/>
      <c r="F310" s="281"/>
      <c r="G310" s="115"/>
      <c r="H310" s="285">
        <v>1</v>
      </c>
      <c r="I310" s="285">
        <v>1</v>
      </c>
      <c r="J310" s="285">
        <v>1</v>
      </c>
      <c r="K310" s="115"/>
      <c r="L310" s="115"/>
      <c r="M310" s="115"/>
      <c r="N310" s="115"/>
      <c r="O310" s="322"/>
      <c r="P310" s="109"/>
      <c r="Q310" s="335"/>
    </row>
    <row r="311" spans="1:17" ht="15.75">
      <c r="A311" s="643"/>
      <c r="B311" s="75" t="s">
        <v>25</v>
      </c>
      <c r="C311" s="115" t="s">
        <v>453</v>
      </c>
      <c r="D311" s="94" t="s">
        <v>158</v>
      </c>
      <c r="E311" s="115"/>
      <c r="F311" s="281"/>
      <c r="G311" s="115"/>
      <c r="H311" s="285">
        <v>1</v>
      </c>
      <c r="I311" s="285">
        <v>1</v>
      </c>
      <c r="J311" s="285">
        <v>1</v>
      </c>
      <c r="K311" s="115"/>
      <c r="L311" s="115"/>
      <c r="M311" s="115"/>
      <c r="N311" s="115"/>
      <c r="O311" s="322"/>
      <c r="P311" s="109"/>
      <c r="Q311" s="335"/>
    </row>
    <row r="312" spans="1:17" ht="26.25" customHeight="1">
      <c r="A312" s="643"/>
      <c r="B312" s="75" t="s">
        <v>25</v>
      </c>
      <c r="C312" s="111" t="s">
        <v>454</v>
      </c>
      <c r="D312" s="94" t="s">
        <v>158</v>
      </c>
      <c r="E312" s="115"/>
      <c r="F312" s="281"/>
      <c r="G312" s="115"/>
      <c r="H312" s="285">
        <v>1</v>
      </c>
      <c r="I312" s="285">
        <v>1</v>
      </c>
      <c r="J312" s="285">
        <v>1</v>
      </c>
      <c r="K312" s="115"/>
      <c r="L312" s="115"/>
      <c r="M312" s="115"/>
      <c r="N312" s="115"/>
      <c r="O312" s="322"/>
      <c r="P312" s="109"/>
      <c r="Q312" s="335"/>
    </row>
    <row r="313" spans="1:17" ht="25.5">
      <c r="A313" s="643"/>
      <c r="B313" s="75" t="s">
        <v>25</v>
      </c>
      <c r="C313" s="111" t="s">
        <v>455</v>
      </c>
      <c r="D313" s="94" t="s">
        <v>158</v>
      </c>
      <c r="E313" s="115"/>
      <c r="F313" s="281"/>
      <c r="G313" s="115"/>
      <c r="H313" s="285">
        <v>1</v>
      </c>
      <c r="I313" s="285">
        <v>1</v>
      </c>
      <c r="J313" s="285">
        <v>1</v>
      </c>
      <c r="K313" s="115"/>
      <c r="L313" s="115"/>
      <c r="M313" s="115"/>
      <c r="N313" s="115"/>
      <c r="O313" s="322"/>
      <c r="P313" s="109"/>
      <c r="Q313" s="335"/>
    </row>
    <row r="314" spans="1:17" ht="15.75">
      <c r="A314" s="643"/>
      <c r="B314" s="75" t="s">
        <v>25</v>
      </c>
      <c r="C314" s="115" t="s">
        <v>456</v>
      </c>
      <c r="D314" s="94" t="s">
        <v>158</v>
      </c>
      <c r="E314" s="115"/>
      <c r="F314" s="281"/>
      <c r="G314" s="115"/>
      <c r="H314" s="285">
        <v>1</v>
      </c>
      <c r="I314" s="285">
        <v>1</v>
      </c>
      <c r="J314" s="285">
        <v>1</v>
      </c>
      <c r="K314" s="115"/>
      <c r="L314" s="115"/>
      <c r="M314" s="115"/>
      <c r="N314" s="115"/>
      <c r="O314" s="322"/>
      <c r="P314" s="109"/>
      <c r="Q314" s="335"/>
    </row>
    <row r="315" spans="1:17" ht="25.5">
      <c r="A315" s="643"/>
      <c r="B315" s="75" t="s">
        <v>25</v>
      </c>
      <c r="C315" s="115" t="s">
        <v>457</v>
      </c>
      <c r="D315" s="94" t="s">
        <v>158</v>
      </c>
      <c r="E315" s="115"/>
      <c r="F315" s="281"/>
      <c r="G315" s="115"/>
      <c r="H315" s="285">
        <v>1</v>
      </c>
      <c r="I315" s="285">
        <v>1</v>
      </c>
      <c r="J315" s="285">
        <v>1</v>
      </c>
      <c r="K315" s="115"/>
      <c r="L315" s="115"/>
      <c r="M315" s="115"/>
      <c r="N315" s="115"/>
      <c r="O315" s="322"/>
      <c r="P315" s="109"/>
      <c r="Q315" s="335"/>
    </row>
    <row r="316" spans="1:17" ht="15.75">
      <c r="A316" s="643"/>
      <c r="B316" s="75" t="s">
        <v>25</v>
      </c>
      <c r="C316" s="111" t="s">
        <v>458</v>
      </c>
      <c r="D316" s="94" t="s">
        <v>158</v>
      </c>
      <c r="E316" s="281">
        <v>1</v>
      </c>
      <c r="F316" s="281"/>
      <c r="G316" s="115"/>
      <c r="H316" s="285">
        <v>1</v>
      </c>
      <c r="I316" s="285">
        <v>1</v>
      </c>
      <c r="J316" s="285">
        <v>1</v>
      </c>
      <c r="K316" s="115"/>
      <c r="L316" s="115"/>
      <c r="M316" s="115"/>
      <c r="N316" s="115"/>
      <c r="O316" s="322"/>
      <c r="P316" s="109"/>
      <c r="Q316" s="335"/>
    </row>
    <row r="317" spans="1:17" ht="15.75">
      <c r="A317" s="643"/>
      <c r="B317" s="75" t="s">
        <v>25</v>
      </c>
      <c r="C317" s="111" t="s">
        <v>459</v>
      </c>
      <c r="D317" s="94" t="s">
        <v>158</v>
      </c>
      <c r="E317" s="111"/>
      <c r="F317" s="281"/>
      <c r="G317" s="115"/>
      <c r="H317" s="285">
        <v>1</v>
      </c>
      <c r="I317" s="285">
        <v>1</v>
      </c>
      <c r="J317" s="285">
        <v>1</v>
      </c>
      <c r="K317" s="115"/>
      <c r="L317" s="115"/>
      <c r="M317" s="115"/>
      <c r="N317" s="115"/>
      <c r="O317" s="322"/>
      <c r="P317" s="109"/>
      <c r="Q317" s="335"/>
    </row>
    <row r="318" spans="1:17" ht="25.5">
      <c r="A318" s="643"/>
      <c r="B318" s="75" t="s">
        <v>25</v>
      </c>
      <c r="C318" s="115" t="s">
        <v>460</v>
      </c>
      <c r="D318" s="94" t="s">
        <v>158</v>
      </c>
      <c r="E318" s="285">
        <v>1</v>
      </c>
      <c r="F318" s="281"/>
      <c r="G318" s="115"/>
      <c r="H318" s="285">
        <v>1</v>
      </c>
      <c r="I318" s="285">
        <v>1</v>
      </c>
      <c r="J318" s="285">
        <v>1</v>
      </c>
      <c r="K318" s="115"/>
      <c r="L318" s="115"/>
      <c r="M318" s="115"/>
      <c r="N318" s="115"/>
      <c r="O318" s="115"/>
      <c r="P318" s="109"/>
      <c r="Q318" s="335"/>
    </row>
    <row r="319" spans="1:17" ht="15.75">
      <c r="A319" s="643"/>
      <c r="B319" s="75" t="s">
        <v>25</v>
      </c>
      <c r="C319" s="115" t="s">
        <v>461</v>
      </c>
      <c r="D319" s="94" t="s">
        <v>158</v>
      </c>
      <c r="E319" s="115"/>
      <c r="F319" s="281"/>
      <c r="G319" s="115"/>
      <c r="H319" s="285">
        <v>1</v>
      </c>
      <c r="I319" s="285">
        <v>1</v>
      </c>
      <c r="J319" s="285">
        <v>1</v>
      </c>
      <c r="K319" s="115"/>
      <c r="L319" s="115"/>
      <c r="M319" s="115"/>
      <c r="N319" s="115"/>
      <c r="O319" s="115"/>
      <c r="P319" s="109"/>
      <c r="Q319" s="335"/>
    </row>
    <row r="320" spans="1:17" ht="25.5">
      <c r="A320" s="643"/>
      <c r="B320" s="75" t="s">
        <v>25</v>
      </c>
      <c r="C320" s="111" t="s">
        <v>462</v>
      </c>
      <c r="D320" s="94" t="s">
        <v>158</v>
      </c>
      <c r="E320" s="111"/>
      <c r="F320" s="281"/>
      <c r="G320" s="115"/>
      <c r="H320" s="285">
        <v>1</v>
      </c>
      <c r="I320" s="285">
        <v>1</v>
      </c>
      <c r="J320" s="285">
        <v>1</v>
      </c>
      <c r="K320" s="115"/>
      <c r="L320" s="115"/>
      <c r="M320" s="115"/>
      <c r="N320" s="115"/>
      <c r="O320" s="94"/>
      <c r="P320" s="109"/>
      <c r="Q320" s="335"/>
    </row>
    <row r="321" spans="1:17" ht="18.75" customHeight="1">
      <c r="A321" s="102" t="s">
        <v>323</v>
      </c>
      <c r="B321" s="405">
        <v>12</v>
      </c>
      <c r="C321" s="653"/>
      <c r="D321" s="654"/>
      <c r="E321" s="654"/>
      <c r="F321" s="654"/>
      <c r="G321" s="654"/>
      <c r="H321" s="654"/>
      <c r="I321" s="654"/>
      <c r="J321" s="654"/>
      <c r="K321" s="654"/>
      <c r="L321" s="654"/>
      <c r="M321" s="654"/>
      <c r="N321" s="654"/>
      <c r="O321" s="654"/>
      <c r="P321" s="654"/>
      <c r="Q321" s="655"/>
    </row>
    <row r="322" spans="1:17" ht="16.5" thickBot="1">
      <c r="A322" s="101" t="s">
        <v>324</v>
      </c>
      <c r="B322" s="404">
        <v>138</v>
      </c>
      <c r="C322" s="656"/>
      <c r="D322" s="657"/>
      <c r="E322" s="657"/>
      <c r="F322" s="657"/>
      <c r="G322" s="657"/>
      <c r="H322" s="657"/>
      <c r="I322" s="657"/>
      <c r="J322" s="657"/>
      <c r="K322" s="657"/>
      <c r="L322" s="657"/>
      <c r="M322" s="657"/>
      <c r="N322" s="657"/>
      <c r="O322" s="657"/>
      <c r="P322" s="657"/>
      <c r="Q322" s="658"/>
    </row>
    <row r="323" spans="5:17" ht="15.75">
      <c r="E323" s="336"/>
      <c r="F323" s="336"/>
      <c r="G323" s="336"/>
      <c r="H323" s="336"/>
      <c r="I323" s="336"/>
      <c r="J323" s="336"/>
      <c r="K323" s="336"/>
      <c r="L323" s="336"/>
      <c r="M323" s="336"/>
      <c r="N323" s="336"/>
      <c r="O323" s="336"/>
      <c r="P323" s="336"/>
      <c r="Q323" s="336"/>
    </row>
    <row r="324" spans="5:17" ht="15.75">
      <c r="E324" s="336"/>
      <c r="F324" s="336"/>
      <c r="G324" s="336"/>
      <c r="H324" s="336"/>
      <c r="I324" s="336"/>
      <c r="J324" s="336"/>
      <c r="K324" s="336"/>
      <c r="L324" s="336"/>
      <c r="M324" s="336"/>
      <c r="N324" s="336"/>
      <c r="O324" s="336"/>
      <c r="P324" s="336"/>
      <c r="Q324" s="336"/>
    </row>
    <row r="325" spans="5:17" ht="15.75">
      <c r="E325" s="336"/>
      <c r="F325" s="336"/>
      <c r="G325" s="336"/>
      <c r="H325" s="336"/>
      <c r="I325" s="336"/>
      <c r="J325" s="336"/>
      <c r="K325" s="336"/>
      <c r="L325" s="336"/>
      <c r="M325" s="336"/>
      <c r="N325" s="336"/>
      <c r="O325" s="336"/>
      <c r="P325" s="336"/>
      <c r="Q325" s="336"/>
    </row>
    <row r="326" spans="5:17" ht="15.75">
      <c r="E326" s="336"/>
      <c r="F326" s="336"/>
      <c r="G326" s="336"/>
      <c r="H326" s="336"/>
      <c r="I326" s="336"/>
      <c r="J326" s="336"/>
      <c r="K326" s="336"/>
      <c r="L326" s="336"/>
      <c r="M326" s="336"/>
      <c r="N326" s="336"/>
      <c r="O326" s="336"/>
      <c r="P326" s="336"/>
      <c r="Q326" s="336"/>
    </row>
    <row r="327" spans="5:17" ht="15.75">
      <c r="E327" s="336"/>
      <c r="F327" s="336"/>
      <c r="G327" s="336"/>
      <c r="H327" s="336"/>
      <c r="I327" s="336"/>
      <c r="J327" s="336"/>
      <c r="K327" s="336"/>
      <c r="L327" s="336"/>
      <c r="M327" s="336"/>
      <c r="N327" s="336"/>
      <c r="O327" s="336"/>
      <c r="P327" s="336"/>
      <c r="Q327" s="336"/>
    </row>
    <row r="328" spans="5:17" ht="15.75">
      <c r="E328" s="336"/>
      <c r="F328" s="336"/>
      <c r="G328" s="336"/>
      <c r="H328" s="336"/>
      <c r="I328" s="336"/>
      <c r="J328" s="336"/>
      <c r="K328" s="336"/>
      <c r="L328" s="336"/>
      <c r="M328" s="336"/>
      <c r="N328" s="336"/>
      <c r="O328" s="336"/>
      <c r="P328" s="336"/>
      <c r="Q328" s="336"/>
    </row>
    <row r="329" spans="5:17" ht="15.75">
      <c r="E329" s="336"/>
      <c r="F329" s="336"/>
      <c r="G329" s="336"/>
      <c r="H329" s="336"/>
      <c r="I329" s="336"/>
      <c r="J329" s="336"/>
      <c r="K329" s="336"/>
      <c r="L329" s="336"/>
      <c r="M329" s="336"/>
      <c r="N329" s="336"/>
      <c r="O329" s="336"/>
      <c r="P329" s="336"/>
      <c r="Q329" s="336"/>
    </row>
    <row r="330" spans="5:17" ht="15.75">
      <c r="E330" s="336"/>
      <c r="F330" s="336"/>
      <c r="G330" s="336"/>
      <c r="H330" s="336"/>
      <c r="I330" s="336"/>
      <c r="J330" s="336"/>
      <c r="K330" s="336"/>
      <c r="L330" s="336"/>
      <c r="M330" s="336"/>
      <c r="N330" s="336"/>
      <c r="O330" s="336"/>
      <c r="P330" s="336"/>
      <c r="Q330" s="336"/>
    </row>
    <row r="331" spans="5:17" ht="15.75">
      <c r="E331" s="336"/>
      <c r="F331" s="336"/>
      <c r="G331" s="336"/>
      <c r="H331" s="336"/>
      <c r="I331" s="336"/>
      <c r="J331" s="336"/>
      <c r="K331" s="336"/>
      <c r="L331" s="336"/>
      <c r="M331" s="336"/>
      <c r="N331" s="336"/>
      <c r="O331" s="336"/>
      <c r="P331" s="336"/>
      <c r="Q331" s="336"/>
    </row>
    <row r="332" spans="5:17" ht="15.75">
      <c r="E332" s="336"/>
      <c r="F332" s="336"/>
      <c r="G332" s="336"/>
      <c r="H332" s="336"/>
      <c r="I332" s="336"/>
      <c r="J332" s="336"/>
      <c r="K332" s="336"/>
      <c r="L332" s="336"/>
      <c r="M332" s="336"/>
      <c r="N332" s="336"/>
      <c r="O332" s="336"/>
      <c r="P332" s="336"/>
      <c r="Q332" s="336"/>
    </row>
    <row r="333" spans="5:17" ht="15.75">
      <c r="E333" s="336"/>
      <c r="F333" s="336"/>
      <c r="G333" s="336"/>
      <c r="H333" s="336"/>
      <c r="I333" s="336"/>
      <c r="J333" s="336"/>
      <c r="K333" s="336"/>
      <c r="L333" s="336"/>
      <c r="M333" s="336"/>
      <c r="N333" s="336"/>
      <c r="O333" s="336"/>
      <c r="P333" s="336"/>
      <c r="Q333" s="336"/>
    </row>
    <row r="334" spans="5:17" ht="15.75">
      <c r="E334" s="336"/>
      <c r="F334" s="336"/>
      <c r="G334" s="336"/>
      <c r="H334" s="336"/>
      <c r="I334" s="336"/>
      <c r="J334" s="336"/>
      <c r="K334" s="336"/>
      <c r="L334" s="336"/>
      <c r="M334" s="336"/>
      <c r="N334" s="336"/>
      <c r="O334" s="336"/>
      <c r="P334" s="336"/>
      <c r="Q334" s="336"/>
    </row>
    <row r="335" spans="5:17" ht="15.75">
      <c r="E335" s="336"/>
      <c r="F335" s="336"/>
      <c r="G335" s="336"/>
      <c r="H335" s="336"/>
      <c r="I335" s="336"/>
      <c r="J335" s="336"/>
      <c r="K335" s="336"/>
      <c r="L335" s="336"/>
      <c r="M335" s="336"/>
      <c r="N335" s="336"/>
      <c r="O335" s="336"/>
      <c r="P335" s="336"/>
      <c r="Q335" s="336"/>
    </row>
    <row r="336" spans="5:17" ht="15.75">
      <c r="E336" s="336"/>
      <c r="F336" s="336"/>
      <c r="G336" s="336"/>
      <c r="H336" s="336"/>
      <c r="I336" s="336"/>
      <c r="J336" s="336"/>
      <c r="K336" s="336"/>
      <c r="L336" s="336"/>
      <c r="M336" s="336"/>
      <c r="N336" s="336"/>
      <c r="O336" s="336"/>
      <c r="P336" s="336"/>
      <c r="Q336" s="336"/>
    </row>
    <row r="337" spans="5:17" ht="15.75">
      <c r="E337" s="336"/>
      <c r="F337" s="336"/>
      <c r="G337" s="336"/>
      <c r="H337" s="336"/>
      <c r="I337" s="336"/>
      <c r="J337" s="336"/>
      <c r="K337" s="336"/>
      <c r="L337" s="336"/>
      <c r="M337" s="336"/>
      <c r="N337" s="336"/>
      <c r="O337" s="336"/>
      <c r="P337" s="336"/>
      <c r="Q337" s="336"/>
    </row>
    <row r="338" spans="5:17" ht="15.75">
      <c r="E338" s="336"/>
      <c r="F338" s="336"/>
      <c r="G338" s="336"/>
      <c r="H338" s="336"/>
      <c r="I338" s="336"/>
      <c r="J338" s="336"/>
      <c r="K338" s="336"/>
      <c r="L338" s="336"/>
      <c r="M338" s="336"/>
      <c r="N338" s="336"/>
      <c r="O338" s="336"/>
      <c r="P338" s="336"/>
      <c r="Q338" s="336"/>
    </row>
    <row r="339" spans="5:17" ht="15.75">
      <c r="E339" s="336"/>
      <c r="F339" s="336"/>
      <c r="G339" s="336"/>
      <c r="H339" s="336"/>
      <c r="I339" s="336"/>
      <c r="J339" s="336"/>
      <c r="K339" s="336"/>
      <c r="L339" s="336"/>
      <c r="M339" s="336"/>
      <c r="N339" s="336"/>
      <c r="O339" s="336"/>
      <c r="P339" s="336"/>
      <c r="Q339" s="336"/>
    </row>
    <row r="340" spans="5:17" ht="15.75">
      <c r="E340" s="336"/>
      <c r="F340" s="336"/>
      <c r="G340" s="336"/>
      <c r="H340" s="336"/>
      <c r="I340" s="336"/>
      <c r="J340" s="336"/>
      <c r="K340" s="336"/>
      <c r="L340" s="336"/>
      <c r="M340" s="336"/>
      <c r="N340" s="336"/>
      <c r="O340" s="336"/>
      <c r="P340" s="336"/>
      <c r="Q340" s="336"/>
    </row>
    <row r="341" spans="5:17" ht="15.75">
      <c r="E341" s="336"/>
      <c r="F341" s="336"/>
      <c r="G341" s="336"/>
      <c r="H341" s="336"/>
      <c r="I341" s="336"/>
      <c r="J341" s="336"/>
      <c r="K341" s="336"/>
      <c r="L341" s="336"/>
      <c r="M341" s="336"/>
      <c r="N341" s="336"/>
      <c r="O341" s="336"/>
      <c r="P341" s="336"/>
      <c r="Q341" s="336"/>
    </row>
    <row r="342" spans="5:17" ht="15.75">
      <c r="E342" s="336"/>
      <c r="F342" s="336"/>
      <c r="G342" s="336"/>
      <c r="H342" s="336"/>
      <c r="I342" s="336"/>
      <c r="J342" s="336"/>
      <c r="K342" s="336"/>
      <c r="L342" s="336"/>
      <c r="M342" s="336"/>
      <c r="N342" s="336"/>
      <c r="O342" s="336"/>
      <c r="P342" s="336"/>
      <c r="Q342" s="336"/>
    </row>
    <row r="343" spans="5:17" ht="15.75">
      <c r="E343" s="336"/>
      <c r="F343" s="336"/>
      <c r="G343" s="336"/>
      <c r="H343" s="336"/>
      <c r="I343" s="336"/>
      <c r="J343" s="336"/>
      <c r="K343" s="336"/>
      <c r="L343" s="336"/>
      <c r="M343" s="336"/>
      <c r="N343" s="336"/>
      <c r="O343" s="336"/>
      <c r="P343" s="336"/>
      <c r="Q343" s="336"/>
    </row>
    <row r="344" spans="5:17" ht="15.75">
      <c r="E344" s="336"/>
      <c r="F344" s="336"/>
      <c r="G344" s="336"/>
      <c r="H344" s="336"/>
      <c r="I344" s="336"/>
      <c r="J344" s="336"/>
      <c r="K344" s="336"/>
      <c r="L344" s="336"/>
      <c r="M344" s="336"/>
      <c r="N344" s="336"/>
      <c r="O344" s="336"/>
      <c r="P344" s="336"/>
      <c r="Q344" s="336"/>
    </row>
    <row r="345" spans="5:17" ht="15.75">
      <c r="E345" s="336"/>
      <c r="F345" s="336"/>
      <c r="G345" s="336"/>
      <c r="H345" s="336"/>
      <c r="I345" s="336"/>
      <c r="J345" s="336"/>
      <c r="K345" s="336"/>
      <c r="L345" s="336"/>
      <c r="M345" s="336"/>
      <c r="N345" s="336"/>
      <c r="O345" s="336"/>
      <c r="P345" s="336"/>
      <c r="Q345" s="336"/>
    </row>
    <row r="346" spans="5:17" ht="15.75">
      <c r="E346" s="336"/>
      <c r="F346" s="336"/>
      <c r="G346" s="336"/>
      <c r="H346" s="336"/>
      <c r="I346" s="336"/>
      <c r="J346" s="336"/>
      <c r="K346" s="336"/>
      <c r="L346" s="336"/>
      <c r="M346" s="336"/>
      <c r="N346" s="336"/>
      <c r="O346" s="336"/>
      <c r="P346" s="336"/>
      <c r="Q346" s="336"/>
    </row>
    <row r="347" spans="5:17" ht="15.75">
      <c r="E347" s="336"/>
      <c r="F347" s="336"/>
      <c r="G347" s="336"/>
      <c r="H347" s="336"/>
      <c r="I347" s="336"/>
      <c r="J347" s="336"/>
      <c r="K347" s="336"/>
      <c r="L347" s="336"/>
      <c r="M347" s="336"/>
      <c r="N347" s="336"/>
      <c r="O347" s="336"/>
      <c r="P347" s="336"/>
      <c r="Q347" s="336"/>
    </row>
  </sheetData>
  <sheetProtection/>
  <mergeCells count="92">
    <mergeCell ref="S80:S81"/>
    <mergeCell ref="A53:A56"/>
    <mergeCell ref="A298:A302"/>
    <mergeCell ref="S88:S90"/>
    <mergeCell ref="S93:S94"/>
    <mergeCell ref="A126:A130"/>
    <mergeCell ref="A132:A138"/>
    <mergeCell ref="A70:A71"/>
    <mergeCell ref="A160:A161"/>
    <mergeCell ref="C154:Q155"/>
    <mergeCell ref="AI78:AI79"/>
    <mergeCell ref="S78:S79"/>
    <mergeCell ref="A26:A28"/>
    <mergeCell ref="C29:Q30"/>
    <mergeCell ref="C50:Q51"/>
    <mergeCell ref="C109:Q110"/>
    <mergeCell ref="S95:S96"/>
    <mergeCell ref="AI95:AI96"/>
    <mergeCell ref="S97:S98"/>
    <mergeCell ref="AI97:AI98"/>
    <mergeCell ref="A106:A108"/>
    <mergeCell ref="A192:A253"/>
    <mergeCell ref="A254:A266"/>
    <mergeCell ref="AI93:AI94"/>
    <mergeCell ref="A140:A142"/>
    <mergeCell ref="D140:D142"/>
    <mergeCell ref="A162:A163"/>
    <mergeCell ref="B173:Q173"/>
    <mergeCell ref="A174:A181"/>
    <mergeCell ref="A157:A159"/>
    <mergeCell ref="S52:S61"/>
    <mergeCell ref="AH52:AH59"/>
    <mergeCell ref="S63:S67"/>
    <mergeCell ref="S69:S71"/>
    <mergeCell ref="S73:S77"/>
    <mergeCell ref="AI73:AI77"/>
    <mergeCell ref="A83:A86"/>
    <mergeCell ref="A60:A61"/>
    <mergeCell ref="A62:A63"/>
    <mergeCell ref="C321:Q322"/>
    <mergeCell ref="A267:A297"/>
    <mergeCell ref="B93:Q93"/>
    <mergeCell ref="A94:A95"/>
    <mergeCell ref="A96:A97"/>
    <mergeCell ref="A98:A100"/>
    <mergeCell ref="A104:A105"/>
    <mergeCell ref="A303:A320"/>
    <mergeCell ref="P303:P304"/>
    <mergeCell ref="Q303:Q304"/>
    <mergeCell ref="C171:Q172"/>
    <mergeCell ref="A164:A166"/>
    <mergeCell ref="A169:A170"/>
    <mergeCell ref="A167:A168"/>
    <mergeCell ref="A182:A190"/>
    <mergeCell ref="B5:Q5"/>
    <mergeCell ref="A6:A8"/>
    <mergeCell ref="A10:A22"/>
    <mergeCell ref="A23:A24"/>
    <mergeCell ref="A32:A35"/>
    <mergeCell ref="A40:A44"/>
    <mergeCell ref="A112:A116"/>
    <mergeCell ref="A143:A152"/>
    <mergeCell ref="B111:Q111"/>
    <mergeCell ref="A117:A120"/>
    <mergeCell ref="A121:A124"/>
    <mergeCell ref="B31:Q31"/>
    <mergeCell ref="A48:A49"/>
    <mergeCell ref="A46:A47"/>
    <mergeCell ref="A38:A39"/>
    <mergeCell ref="A36:A37"/>
    <mergeCell ref="A64:A65"/>
    <mergeCell ref="A66:A67"/>
    <mergeCell ref="A57:A59"/>
    <mergeCell ref="A79:A80"/>
    <mergeCell ref="A74:A75"/>
    <mergeCell ref="A72:A73"/>
    <mergeCell ref="D76:Q77"/>
    <mergeCell ref="A81:A82"/>
    <mergeCell ref="B156:Q156"/>
    <mergeCell ref="B9:Q9"/>
    <mergeCell ref="B25:Q25"/>
    <mergeCell ref="A87:A88"/>
    <mergeCell ref="A89:A90"/>
    <mergeCell ref="C91:Q92"/>
    <mergeCell ref="B52:Q52"/>
    <mergeCell ref="A68:A69"/>
    <mergeCell ref="A1:Q1"/>
    <mergeCell ref="A3:A4"/>
    <mergeCell ref="B3:B4"/>
    <mergeCell ref="C3:D3"/>
    <mergeCell ref="E3:O3"/>
    <mergeCell ref="P3:Q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70" sqref="M70"/>
    </sheetView>
  </sheetViews>
  <sheetFormatPr defaultColWidth="9.00390625" defaultRowHeight="15.75"/>
  <cols>
    <col min="1" max="1" width="15.625" style="158" customWidth="1"/>
    <col min="2" max="2" width="11.25390625" style="158" customWidth="1"/>
    <col min="3" max="3" width="10.75390625" style="158" customWidth="1"/>
    <col min="4" max="4" width="13.50390625" style="158" customWidth="1"/>
    <col min="5" max="5" width="11.125" style="158" customWidth="1"/>
    <col min="6" max="6" width="10.75390625" style="158" customWidth="1"/>
    <col min="7" max="7" width="11.25390625" style="158" customWidth="1"/>
    <col min="8" max="8" width="11.00390625" style="158" customWidth="1"/>
    <col min="9" max="9" width="10.50390625" style="158" customWidth="1"/>
    <col min="10" max="10" width="12.25390625" style="158" customWidth="1"/>
    <col min="11" max="11" width="13.125" style="158" customWidth="1"/>
    <col min="12" max="16384" width="9.00390625" style="158" customWidth="1"/>
  </cols>
  <sheetData>
    <row r="1" spans="1:13" ht="24" customHeight="1">
      <c r="A1" s="698" t="s">
        <v>26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260"/>
      <c r="M1" s="260"/>
    </row>
    <row r="2" ht="16.5" thickBot="1"/>
    <row r="3" spans="1:11" ht="115.5" customHeight="1" thickBot="1">
      <c r="A3" s="257" t="s">
        <v>27</v>
      </c>
      <c r="B3" s="199" t="s">
        <v>28</v>
      </c>
      <c r="C3" s="199" t="s">
        <v>29</v>
      </c>
      <c r="D3" s="199" t="s">
        <v>30</v>
      </c>
      <c r="E3" s="199" t="s">
        <v>31</v>
      </c>
      <c r="F3" s="258" t="s">
        <v>32</v>
      </c>
      <c r="G3" s="258" t="s">
        <v>33</v>
      </c>
      <c r="H3" s="258" t="s">
        <v>34</v>
      </c>
      <c r="I3" s="258" t="s">
        <v>35</v>
      </c>
      <c r="J3" s="258" t="s">
        <v>36</v>
      </c>
      <c r="K3" s="259" t="s">
        <v>37</v>
      </c>
    </row>
    <row r="4" spans="1:11" ht="36.75" customHeight="1">
      <c r="A4" s="106" t="s">
        <v>110</v>
      </c>
      <c r="B4" s="695"/>
      <c r="C4" s="696"/>
      <c r="D4" s="696"/>
      <c r="E4" s="696"/>
      <c r="F4" s="696"/>
      <c r="G4" s="696"/>
      <c r="H4" s="696"/>
      <c r="I4" s="696"/>
      <c r="J4" s="696"/>
      <c r="K4" s="697"/>
    </row>
    <row r="5" spans="1:11" ht="15.75">
      <c r="A5" s="220" t="s">
        <v>90</v>
      </c>
      <c r="B5" s="209">
        <v>62199</v>
      </c>
      <c r="C5" s="209">
        <v>206</v>
      </c>
      <c r="D5" s="216">
        <f>B5/C5</f>
        <v>301.93689320388347</v>
      </c>
      <c r="E5" s="209">
        <v>0</v>
      </c>
      <c r="F5" s="210">
        <v>0</v>
      </c>
      <c r="G5" s="210">
        <v>0</v>
      </c>
      <c r="H5" s="210">
        <v>0</v>
      </c>
      <c r="I5" s="210">
        <v>0</v>
      </c>
      <c r="J5" s="210">
        <v>0</v>
      </c>
      <c r="K5" s="221">
        <v>0</v>
      </c>
    </row>
    <row r="6" spans="1:11" ht="15.75">
      <c r="A6" s="220" t="s">
        <v>109</v>
      </c>
      <c r="B6" s="699" t="s">
        <v>223</v>
      </c>
      <c r="C6" s="700"/>
      <c r="D6" s="700"/>
      <c r="E6" s="700"/>
      <c r="F6" s="700"/>
      <c r="G6" s="700"/>
      <c r="H6" s="700"/>
      <c r="I6" s="700"/>
      <c r="J6" s="700"/>
      <c r="K6" s="701"/>
    </row>
    <row r="7" spans="1:11" ht="15.75">
      <c r="A7" s="220" t="s">
        <v>91</v>
      </c>
      <c r="B7" s="209">
        <v>4897</v>
      </c>
      <c r="C7" s="209">
        <v>20</v>
      </c>
      <c r="D7" s="216">
        <f>B7/C7</f>
        <v>244.85</v>
      </c>
      <c r="E7" s="209">
        <v>0</v>
      </c>
      <c r="F7" s="210">
        <v>2</v>
      </c>
      <c r="G7" s="210">
        <v>2</v>
      </c>
      <c r="H7" s="210">
        <v>0</v>
      </c>
      <c r="I7" s="210">
        <v>3</v>
      </c>
      <c r="J7" s="210">
        <v>1</v>
      </c>
      <c r="K7" s="221">
        <v>0</v>
      </c>
    </row>
    <row r="8" spans="1:11" ht="15.75">
      <c r="A8" s="220" t="s">
        <v>726</v>
      </c>
      <c r="B8" s="209">
        <v>22229</v>
      </c>
      <c r="C8" s="209">
        <v>63</v>
      </c>
      <c r="D8" s="216">
        <f>B8/C8</f>
        <v>352.8412698412698</v>
      </c>
      <c r="E8" s="209">
        <v>8</v>
      </c>
      <c r="F8" s="210">
        <v>8</v>
      </c>
      <c r="G8" s="210">
        <v>0</v>
      </c>
      <c r="H8" s="210">
        <v>6</v>
      </c>
      <c r="I8" s="210">
        <v>10</v>
      </c>
      <c r="J8" s="210">
        <v>1</v>
      </c>
      <c r="K8" s="221">
        <v>4</v>
      </c>
    </row>
    <row r="9" spans="1:11" ht="15.75">
      <c r="A9" s="220" t="s">
        <v>103</v>
      </c>
      <c r="B9" s="209">
        <v>23017</v>
      </c>
      <c r="C9" s="209">
        <v>48</v>
      </c>
      <c r="D9" s="216">
        <f>B9/C9</f>
        <v>479.5208333333333</v>
      </c>
      <c r="E9" s="209">
        <v>23</v>
      </c>
      <c r="F9" s="210">
        <v>5</v>
      </c>
      <c r="G9" s="210">
        <v>0</v>
      </c>
      <c r="H9" s="210">
        <v>4</v>
      </c>
      <c r="I9" s="210">
        <v>4</v>
      </c>
      <c r="J9" s="210">
        <v>0</v>
      </c>
      <c r="K9" s="221">
        <v>0</v>
      </c>
    </row>
    <row r="10" spans="1:11" ht="15.75">
      <c r="A10" s="297" t="s">
        <v>107</v>
      </c>
      <c r="B10" s="699" t="s">
        <v>223</v>
      </c>
      <c r="C10" s="700"/>
      <c r="D10" s="700"/>
      <c r="E10" s="700"/>
      <c r="F10" s="700"/>
      <c r="G10" s="700"/>
      <c r="H10" s="700"/>
      <c r="I10" s="700"/>
      <c r="J10" s="700"/>
      <c r="K10" s="701"/>
    </row>
    <row r="11" spans="1:11" ht="16.5" thickBot="1">
      <c r="A11" s="222" t="s">
        <v>104</v>
      </c>
      <c r="B11" s="223">
        <v>25556</v>
      </c>
      <c r="C11" s="223">
        <v>61</v>
      </c>
      <c r="D11" s="224">
        <f>B11/C11</f>
        <v>418.95081967213116</v>
      </c>
      <c r="E11" s="223">
        <v>0</v>
      </c>
      <c r="F11" s="225">
        <v>10</v>
      </c>
      <c r="G11" s="225">
        <v>0</v>
      </c>
      <c r="H11" s="225">
        <v>10</v>
      </c>
      <c r="I11" s="225">
        <v>21</v>
      </c>
      <c r="J11" s="225">
        <v>1</v>
      </c>
      <c r="K11" s="226">
        <v>20</v>
      </c>
    </row>
    <row r="12" spans="1:11" ht="31.5">
      <c r="A12" s="118" t="s">
        <v>113</v>
      </c>
      <c r="B12" s="562"/>
      <c r="C12" s="563"/>
      <c r="D12" s="563"/>
      <c r="E12" s="563"/>
      <c r="F12" s="563"/>
      <c r="G12" s="563"/>
      <c r="H12" s="563"/>
      <c r="I12" s="563"/>
      <c r="J12" s="563"/>
      <c r="K12" s="564"/>
    </row>
    <row r="13" spans="1:11" ht="15.75">
      <c r="A13" s="227" t="s">
        <v>114</v>
      </c>
      <c r="B13" s="38">
        <v>45639</v>
      </c>
      <c r="C13" s="38">
        <v>83</v>
      </c>
      <c r="D13" s="219">
        <f>B13/C13</f>
        <v>549.8674698795181</v>
      </c>
      <c r="E13" s="217">
        <v>23</v>
      </c>
      <c r="F13" s="207">
        <v>40</v>
      </c>
      <c r="G13" s="207">
        <v>0</v>
      </c>
      <c r="H13" s="207">
        <v>0</v>
      </c>
      <c r="I13" s="207">
        <v>29</v>
      </c>
      <c r="J13" s="207">
        <v>0</v>
      </c>
      <c r="K13" s="228">
        <v>0</v>
      </c>
    </row>
    <row r="14" spans="1:11" ht="15.75">
      <c r="A14" s="227" t="s">
        <v>115</v>
      </c>
      <c r="B14" s="38">
        <v>32062</v>
      </c>
      <c r="C14" s="38">
        <v>292</v>
      </c>
      <c r="D14" s="219">
        <f aca="true" t="shared" si="0" ref="D14:D19">B14/C14</f>
        <v>109.8013698630137</v>
      </c>
      <c r="E14" s="217">
        <v>51</v>
      </c>
      <c r="F14" s="207">
        <v>9</v>
      </c>
      <c r="G14" s="207">
        <v>0</v>
      </c>
      <c r="H14" s="207">
        <v>0</v>
      </c>
      <c r="I14" s="207">
        <v>17</v>
      </c>
      <c r="J14" s="207">
        <v>0</v>
      </c>
      <c r="K14" s="228">
        <v>0</v>
      </c>
    </row>
    <row r="15" spans="1:11" ht="15.75">
      <c r="A15" s="227" t="s">
        <v>116</v>
      </c>
      <c r="B15" s="38">
        <v>32960</v>
      </c>
      <c r="C15" s="38">
        <v>139</v>
      </c>
      <c r="D15" s="219">
        <f t="shared" si="0"/>
        <v>237.12230215827338</v>
      </c>
      <c r="E15" s="217">
        <v>12</v>
      </c>
      <c r="F15" s="207">
        <v>18</v>
      </c>
      <c r="G15" s="207">
        <v>7</v>
      </c>
      <c r="H15" s="207">
        <v>12</v>
      </c>
      <c r="I15" s="207">
        <v>6</v>
      </c>
      <c r="J15" s="207">
        <v>6</v>
      </c>
      <c r="K15" s="228">
        <v>0</v>
      </c>
    </row>
    <row r="16" spans="1:11" ht="15.75">
      <c r="A16" s="227" t="s">
        <v>117</v>
      </c>
      <c r="B16" s="38">
        <v>318215</v>
      </c>
      <c r="C16" s="38">
        <v>953</v>
      </c>
      <c r="D16" s="219">
        <f t="shared" si="0"/>
        <v>333.90870933892967</v>
      </c>
      <c r="E16" s="217">
        <v>250</v>
      </c>
      <c r="F16" s="207">
        <v>12</v>
      </c>
      <c r="G16" s="207">
        <v>0</v>
      </c>
      <c r="H16" s="207">
        <v>12</v>
      </c>
      <c r="I16" s="207">
        <v>82</v>
      </c>
      <c r="J16" s="207">
        <v>0</v>
      </c>
      <c r="K16" s="228">
        <v>82</v>
      </c>
    </row>
    <row r="17" spans="1:11" ht="15.75">
      <c r="A17" s="227" t="s">
        <v>118</v>
      </c>
      <c r="B17" s="38">
        <v>92690</v>
      </c>
      <c r="C17" s="38">
        <v>172</v>
      </c>
      <c r="D17" s="219">
        <f t="shared" si="0"/>
        <v>538.8953488372093</v>
      </c>
      <c r="E17" s="217">
        <v>0</v>
      </c>
      <c r="F17" s="207">
        <v>203</v>
      </c>
      <c r="G17" s="207">
        <v>25</v>
      </c>
      <c r="H17" s="207">
        <v>62</v>
      </c>
      <c r="I17" s="207">
        <v>0</v>
      </c>
      <c r="J17" s="207">
        <v>0</v>
      </c>
      <c r="K17" s="228">
        <v>0</v>
      </c>
    </row>
    <row r="18" spans="1:11" ht="15.75">
      <c r="A18" s="227" t="s">
        <v>119</v>
      </c>
      <c r="B18" s="38">
        <v>48032</v>
      </c>
      <c r="C18" s="38">
        <v>132</v>
      </c>
      <c r="D18" s="219">
        <f t="shared" si="0"/>
        <v>363.8787878787879</v>
      </c>
      <c r="E18" s="217">
        <v>0</v>
      </c>
      <c r="F18" s="207">
        <v>26</v>
      </c>
      <c r="G18" s="207">
        <v>15</v>
      </c>
      <c r="H18" s="207">
        <v>0</v>
      </c>
      <c r="I18" s="207">
        <v>28</v>
      </c>
      <c r="J18" s="207">
        <v>12</v>
      </c>
      <c r="K18" s="228">
        <v>0</v>
      </c>
    </row>
    <row r="19" spans="1:11" ht="16.5" thickBot="1">
      <c r="A19" s="229" t="s">
        <v>120</v>
      </c>
      <c r="B19" s="230">
        <v>38566</v>
      </c>
      <c r="C19" s="230">
        <v>118</v>
      </c>
      <c r="D19" s="219">
        <f t="shared" si="0"/>
        <v>326.8305084745763</v>
      </c>
      <c r="E19" s="231">
        <v>202</v>
      </c>
      <c r="F19" s="232">
        <v>5</v>
      </c>
      <c r="G19" s="232">
        <v>0</v>
      </c>
      <c r="H19" s="232">
        <v>4</v>
      </c>
      <c r="I19" s="232">
        <v>7</v>
      </c>
      <c r="J19" s="232">
        <v>0</v>
      </c>
      <c r="K19" s="233">
        <v>7</v>
      </c>
    </row>
    <row r="20" spans="1:11" ht="31.5">
      <c r="A20" s="203" t="s">
        <v>121</v>
      </c>
      <c r="B20" s="692"/>
      <c r="C20" s="693"/>
      <c r="D20" s="693"/>
      <c r="E20" s="693"/>
      <c r="F20" s="693"/>
      <c r="G20" s="693"/>
      <c r="H20" s="693"/>
      <c r="I20" s="693"/>
      <c r="J20" s="693"/>
      <c r="K20" s="694"/>
    </row>
    <row r="21" spans="1:11" ht="15.75">
      <c r="A21" s="163" t="s">
        <v>122</v>
      </c>
      <c r="B21" s="213">
        <v>164974</v>
      </c>
      <c r="C21" s="213">
        <v>371</v>
      </c>
      <c r="D21" s="213">
        <f>B21/C21</f>
        <v>444.67385444743934</v>
      </c>
      <c r="E21" s="213">
        <v>0</v>
      </c>
      <c r="F21" s="213">
        <v>16</v>
      </c>
      <c r="G21" s="213">
        <v>12</v>
      </c>
      <c r="H21" s="213">
        <v>0</v>
      </c>
      <c r="I21" s="213">
        <v>60</v>
      </c>
      <c r="J21" s="213">
        <v>16</v>
      </c>
      <c r="K21" s="234">
        <v>0</v>
      </c>
    </row>
    <row r="22" spans="1:11" ht="15.75">
      <c r="A22" s="163" t="s">
        <v>123</v>
      </c>
      <c r="B22" s="213">
        <v>40915</v>
      </c>
      <c r="C22" s="213">
        <v>124</v>
      </c>
      <c r="D22" s="213">
        <f aca="true" t="shared" si="1" ref="D22:D30">B22/C22</f>
        <v>329.9596774193548</v>
      </c>
      <c r="E22" s="213">
        <v>266</v>
      </c>
      <c r="F22" s="213">
        <v>35</v>
      </c>
      <c r="G22" s="213">
        <v>2</v>
      </c>
      <c r="H22" s="213">
        <v>33</v>
      </c>
      <c r="I22" s="213">
        <v>16</v>
      </c>
      <c r="J22" s="213">
        <v>0</v>
      </c>
      <c r="K22" s="234">
        <v>16</v>
      </c>
    </row>
    <row r="23" spans="1:11" ht="15.75">
      <c r="A23" s="163" t="s">
        <v>124</v>
      </c>
      <c r="B23" s="213">
        <v>44416</v>
      </c>
      <c r="C23" s="213">
        <v>69</v>
      </c>
      <c r="D23" s="213">
        <f t="shared" si="1"/>
        <v>643.7101449275362</v>
      </c>
      <c r="E23" s="213">
        <v>72</v>
      </c>
      <c r="F23" s="213">
        <v>13</v>
      </c>
      <c r="G23" s="213">
        <v>2</v>
      </c>
      <c r="H23" s="213">
        <v>11</v>
      </c>
      <c r="I23" s="213">
        <v>38</v>
      </c>
      <c r="J23" s="213">
        <v>0</v>
      </c>
      <c r="K23" s="234">
        <v>38</v>
      </c>
    </row>
    <row r="24" spans="1:11" ht="15.75">
      <c r="A24" s="163" t="s">
        <v>722</v>
      </c>
      <c r="B24" s="213">
        <v>4414</v>
      </c>
      <c r="C24" s="213">
        <v>62</v>
      </c>
      <c r="D24" s="213">
        <f t="shared" si="1"/>
        <v>71.19354838709677</v>
      </c>
      <c r="E24" s="213">
        <v>1</v>
      </c>
      <c r="F24" s="213">
        <v>0</v>
      </c>
      <c r="G24" s="213">
        <v>0</v>
      </c>
      <c r="H24" s="213">
        <v>0</v>
      </c>
      <c r="I24" s="213">
        <v>1</v>
      </c>
      <c r="J24" s="213">
        <v>3</v>
      </c>
      <c r="K24" s="234">
        <v>0</v>
      </c>
    </row>
    <row r="25" spans="1:11" ht="15.75">
      <c r="A25" s="163" t="s">
        <v>721</v>
      </c>
      <c r="B25" s="213">
        <v>10369</v>
      </c>
      <c r="C25" s="213">
        <v>22</v>
      </c>
      <c r="D25" s="213">
        <f t="shared" si="1"/>
        <v>471.3181818181818</v>
      </c>
      <c r="E25" s="213">
        <v>9</v>
      </c>
      <c r="F25" s="213" t="s">
        <v>223</v>
      </c>
      <c r="G25" s="213">
        <v>0</v>
      </c>
      <c r="H25" s="213">
        <v>0</v>
      </c>
      <c r="I25" s="213">
        <v>0</v>
      </c>
      <c r="J25" s="213">
        <v>0</v>
      </c>
      <c r="K25" s="234">
        <v>0</v>
      </c>
    </row>
    <row r="26" spans="1:11" ht="15.75">
      <c r="A26" s="163" t="s">
        <v>127</v>
      </c>
      <c r="B26" s="213">
        <v>265090</v>
      </c>
      <c r="C26" s="213">
        <v>651</v>
      </c>
      <c r="D26" s="213">
        <f t="shared" si="1"/>
        <v>407.2043010752688</v>
      </c>
      <c r="E26" s="213">
        <v>353</v>
      </c>
      <c r="F26" s="213">
        <v>70</v>
      </c>
      <c r="G26" s="213">
        <v>23</v>
      </c>
      <c r="H26" s="213">
        <v>52</v>
      </c>
      <c r="I26" s="213">
        <v>124</v>
      </c>
      <c r="J26" s="213">
        <v>29</v>
      </c>
      <c r="K26" s="234">
        <v>65</v>
      </c>
    </row>
    <row r="27" spans="1:11" ht="15.75">
      <c r="A27" s="163" t="s">
        <v>128</v>
      </c>
      <c r="B27" s="213">
        <v>21457</v>
      </c>
      <c r="C27" s="213">
        <v>79</v>
      </c>
      <c r="D27" s="213">
        <f t="shared" si="1"/>
        <v>271.60759493670884</v>
      </c>
      <c r="E27" s="213">
        <v>15</v>
      </c>
      <c r="F27" s="213">
        <v>4</v>
      </c>
      <c r="G27" s="213">
        <v>1</v>
      </c>
      <c r="H27" s="213">
        <v>3</v>
      </c>
      <c r="I27" s="213">
        <v>4</v>
      </c>
      <c r="J27" s="213">
        <v>3</v>
      </c>
      <c r="K27" s="234">
        <v>1</v>
      </c>
    </row>
    <row r="28" spans="1:11" ht="15.75">
      <c r="A28" s="163" t="s">
        <v>129</v>
      </c>
      <c r="B28" s="213">
        <v>27881</v>
      </c>
      <c r="C28" s="213">
        <v>17</v>
      </c>
      <c r="D28" s="213">
        <f t="shared" si="1"/>
        <v>1640.0588235294117</v>
      </c>
      <c r="E28" s="213">
        <v>37</v>
      </c>
      <c r="F28" s="213" t="s">
        <v>223</v>
      </c>
      <c r="G28" s="213">
        <v>0</v>
      </c>
      <c r="H28" s="213">
        <v>0</v>
      </c>
      <c r="I28" s="213">
        <v>0</v>
      </c>
      <c r="J28" s="213">
        <v>0</v>
      </c>
      <c r="K28" s="213">
        <v>0</v>
      </c>
    </row>
    <row r="29" spans="1:11" ht="15.75">
      <c r="A29" s="163" t="s">
        <v>130</v>
      </c>
      <c r="B29" s="213">
        <v>45156</v>
      </c>
      <c r="C29" s="213">
        <v>94</v>
      </c>
      <c r="D29" s="213">
        <f t="shared" si="1"/>
        <v>480.3829787234043</v>
      </c>
      <c r="E29" s="213">
        <v>0</v>
      </c>
      <c r="F29" s="213" t="s">
        <v>223</v>
      </c>
      <c r="G29" s="213">
        <v>0</v>
      </c>
      <c r="H29" s="213">
        <v>0</v>
      </c>
      <c r="I29" s="213">
        <v>0</v>
      </c>
      <c r="J29" s="213">
        <v>0</v>
      </c>
      <c r="K29" s="213">
        <v>0</v>
      </c>
    </row>
    <row r="30" spans="1:11" ht="16.5" thickBot="1">
      <c r="A30" s="165" t="s">
        <v>131</v>
      </c>
      <c r="B30" s="235">
        <v>46395</v>
      </c>
      <c r="C30" s="235">
        <v>76</v>
      </c>
      <c r="D30" s="213">
        <f t="shared" si="1"/>
        <v>610.4605263157895</v>
      </c>
      <c r="E30" s="235">
        <v>31</v>
      </c>
      <c r="F30" s="235" t="s">
        <v>223</v>
      </c>
      <c r="G30" s="235">
        <v>0</v>
      </c>
      <c r="H30" s="235">
        <v>0</v>
      </c>
      <c r="I30" s="235">
        <v>0</v>
      </c>
      <c r="J30" s="235">
        <v>0</v>
      </c>
      <c r="K30" s="235">
        <v>0</v>
      </c>
    </row>
    <row r="31" spans="1:11" ht="47.25">
      <c r="A31" s="118" t="s">
        <v>168</v>
      </c>
      <c r="B31" s="692"/>
      <c r="C31" s="693"/>
      <c r="D31" s="693"/>
      <c r="E31" s="693"/>
      <c r="F31" s="693"/>
      <c r="G31" s="693"/>
      <c r="H31" s="693"/>
      <c r="I31" s="693"/>
      <c r="J31" s="693"/>
      <c r="K31" s="694"/>
    </row>
    <row r="32" spans="1:11" ht="15.75">
      <c r="A32" s="204" t="s">
        <v>169</v>
      </c>
      <c r="B32" s="38">
        <v>9845</v>
      </c>
      <c r="C32" s="38">
        <v>63</v>
      </c>
      <c r="D32" s="206">
        <v>156</v>
      </c>
      <c r="E32" s="38">
        <v>0</v>
      </c>
      <c r="F32" s="207">
        <v>8</v>
      </c>
      <c r="G32" s="207">
        <v>7</v>
      </c>
      <c r="H32" s="207">
        <v>0</v>
      </c>
      <c r="I32" s="207">
        <v>3</v>
      </c>
      <c r="J32" s="207">
        <v>0</v>
      </c>
      <c r="K32" s="228">
        <v>0</v>
      </c>
    </row>
    <row r="33" spans="1:11" ht="15.75">
      <c r="A33" s="204" t="s">
        <v>170</v>
      </c>
      <c r="B33" s="38">
        <v>9980</v>
      </c>
      <c r="C33" s="38">
        <v>38</v>
      </c>
      <c r="D33" s="70">
        <v>263</v>
      </c>
      <c r="E33" s="38">
        <v>0</v>
      </c>
      <c r="F33" s="217">
        <v>2</v>
      </c>
      <c r="G33" s="217">
        <v>2</v>
      </c>
      <c r="H33" s="217">
        <v>0</v>
      </c>
      <c r="I33" s="217">
        <v>3</v>
      </c>
      <c r="J33" s="217">
        <v>0</v>
      </c>
      <c r="K33" s="428">
        <v>3</v>
      </c>
    </row>
    <row r="34" spans="1:11" ht="15.75">
      <c r="A34" s="204" t="s">
        <v>171</v>
      </c>
      <c r="B34" s="38">
        <v>54878</v>
      </c>
      <c r="C34" s="38">
        <v>174</v>
      </c>
      <c r="D34" s="206">
        <v>315</v>
      </c>
      <c r="E34" s="38">
        <v>2</v>
      </c>
      <c r="F34" s="207">
        <v>18</v>
      </c>
      <c r="G34" s="207">
        <v>7</v>
      </c>
      <c r="H34" s="207">
        <v>10</v>
      </c>
      <c r="I34" s="207">
        <v>25</v>
      </c>
      <c r="J34" s="207">
        <v>9</v>
      </c>
      <c r="K34" s="228">
        <v>8</v>
      </c>
    </row>
    <row r="35" spans="1:11" ht="15.75">
      <c r="A35" s="204" t="s">
        <v>172</v>
      </c>
      <c r="B35" s="38">
        <v>24430</v>
      </c>
      <c r="C35" s="38">
        <v>156</v>
      </c>
      <c r="D35" s="206">
        <v>157</v>
      </c>
      <c r="E35" s="38">
        <v>0</v>
      </c>
      <c r="F35" s="207">
        <v>6</v>
      </c>
      <c r="G35" s="207">
        <v>3</v>
      </c>
      <c r="H35" s="207">
        <v>3</v>
      </c>
      <c r="I35" s="207">
        <v>7</v>
      </c>
      <c r="J35" s="207">
        <v>6</v>
      </c>
      <c r="K35" s="228">
        <v>1</v>
      </c>
    </row>
    <row r="36" spans="1:11" ht="16.5" thickBot="1">
      <c r="A36" s="205" t="s">
        <v>173</v>
      </c>
      <c r="B36" s="38">
        <v>37281</v>
      </c>
      <c r="C36" s="38">
        <v>125</v>
      </c>
      <c r="D36" s="206">
        <v>298</v>
      </c>
      <c r="E36" s="38">
        <v>0</v>
      </c>
      <c r="F36" s="207">
        <v>2</v>
      </c>
      <c r="G36" s="207">
        <v>0</v>
      </c>
      <c r="H36" s="207">
        <v>2</v>
      </c>
      <c r="I36" s="207">
        <v>56</v>
      </c>
      <c r="J36" s="207">
        <v>2</v>
      </c>
      <c r="K36" s="233">
        <v>15</v>
      </c>
    </row>
    <row r="37" spans="1:11" ht="31.5">
      <c r="A37" s="106" t="s">
        <v>132</v>
      </c>
      <c r="B37" s="692"/>
      <c r="C37" s="693"/>
      <c r="D37" s="693"/>
      <c r="E37" s="693"/>
      <c r="F37" s="693"/>
      <c r="G37" s="693"/>
      <c r="H37" s="693"/>
      <c r="I37" s="693"/>
      <c r="J37" s="693"/>
      <c r="K37" s="694"/>
    </row>
    <row r="38" spans="1:11" ht="15.75">
      <c r="A38" s="236" t="s">
        <v>133</v>
      </c>
      <c r="B38" s="38">
        <v>28815</v>
      </c>
      <c r="C38" s="38">
        <v>78</v>
      </c>
      <c r="D38" s="219">
        <f aca="true" t="shared" si="2" ref="D38:D43">B38/C38</f>
        <v>369.4230769230769</v>
      </c>
      <c r="E38" s="38">
        <v>27</v>
      </c>
      <c r="F38" s="207">
        <v>11</v>
      </c>
      <c r="G38" s="207">
        <v>0</v>
      </c>
      <c r="H38" s="207">
        <v>11</v>
      </c>
      <c r="I38" s="207">
        <v>12</v>
      </c>
      <c r="J38" s="207">
        <v>0</v>
      </c>
      <c r="K38" s="228">
        <v>12</v>
      </c>
    </row>
    <row r="39" spans="1:11" ht="15.75">
      <c r="A39" s="236" t="s">
        <v>134</v>
      </c>
      <c r="B39" s="38">
        <v>21169</v>
      </c>
      <c r="C39" s="38">
        <v>64</v>
      </c>
      <c r="D39" s="219">
        <f t="shared" si="2"/>
        <v>330.765625</v>
      </c>
      <c r="E39" s="38">
        <v>0</v>
      </c>
      <c r="F39" s="207">
        <v>15</v>
      </c>
      <c r="G39" s="207">
        <v>1</v>
      </c>
      <c r="H39" s="207">
        <v>14</v>
      </c>
      <c r="I39" s="207">
        <v>7</v>
      </c>
      <c r="J39" s="207">
        <v>0</v>
      </c>
      <c r="K39" s="228">
        <v>7</v>
      </c>
    </row>
    <row r="40" spans="1:11" ht="15.75">
      <c r="A40" s="236" t="s">
        <v>135</v>
      </c>
      <c r="B40" s="38">
        <v>96345</v>
      </c>
      <c r="C40" s="38">
        <v>215</v>
      </c>
      <c r="D40" s="219">
        <f t="shared" si="2"/>
        <v>448.1162790697674</v>
      </c>
      <c r="E40" s="38">
        <v>0</v>
      </c>
      <c r="F40" s="207">
        <v>3</v>
      </c>
      <c r="G40" s="207">
        <v>0</v>
      </c>
      <c r="H40" s="207">
        <v>3</v>
      </c>
      <c r="I40" s="207">
        <v>150</v>
      </c>
      <c r="J40" s="207">
        <v>88</v>
      </c>
      <c r="K40" s="228">
        <v>0</v>
      </c>
    </row>
    <row r="41" spans="1:11" ht="15.75">
      <c r="A41" s="236" t="s">
        <v>136</v>
      </c>
      <c r="B41" s="38">
        <v>39079</v>
      </c>
      <c r="C41" s="38">
        <v>78</v>
      </c>
      <c r="D41" s="219">
        <f t="shared" si="2"/>
        <v>501.0128205128205</v>
      </c>
      <c r="E41" s="38">
        <v>0</v>
      </c>
      <c r="F41" s="207">
        <v>45</v>
      </c>
      <c r="G41" s="207">
        <v>0</v>
      </c>
      <c r="H41" s="207">
        <v>45</v>
      </c>
      <c r="I41" s="207">
        <v>0</v>
      </c>
      <c r="J41" s="207">
        <v>0</v>
      </c>
      <c r="K41" s="228">
        <v>0</v>
      </c>
    </row>
    <row r="42" spans="1:11" ht="15.75">
      <c r="A42" s="236" t="s">
        <v>137</v>
      </c>
      <c r="B42" s="38">
        <v>29623</v>
      </c>
      <c r="C42" s="38">
        <v>88</v>
      </c>
      <c r="D42" s="219">
        <f t="shared" si="2"/>
        <v>336.625</v>
      </c>
      <c r="E42" s="38">
        <v>0</v>
      </c>
      <c r="F42" s="207">
        <v>8</v>
      </c>
      <c r="G42" s="207">
        <v>2</v>
      </c>
      <c r="H42" s="207">
        <v>6</v>
      </c>
      <c r="I42" s="207">
        <v>30</v>
      </c>
      <c r="J42" s="207">
        <v>2</v>
      </c>
      <c r="K42" s="228">
        <v>11</v>
      </c>
    </row>
    <row r="43" spans="1:11" ht="16.5" thickBot="1">
      <c r="A43" s="237" t="s">
        <v>138</v>
      </c>
      <c r="B43" s="230">
        <v>33434</v>
      </c>
      <c r="C43" s="230">
        <v>101</v>
      </c>
      <c r="D43" s="549">
        <f t="shared" si="2"/>
        <v>331.029702970297</v>
      </c>
      <c r="E43" s="230">
        <v>21</v>
      </c>
      <c r="F43" s="232">
        <v>32</v>
      </c>
      <c r="G43" s="232">
        <v>0</v>
      </c>
      <c r="H43" s="232">
        <v>32</v>
      </c>
      <c r="I43" s="232">
        <v>20</v>
      </c>
      <c r="J43" s="232">
        <v>3</v>
      </c>
      <c r="K43" s="233">
        <v>17</v>
      </c>
    </row>
    <row r="44" spans="1:11" ht="31.5">
      <c r="A44" s="106" t="s">
        <v>150</v>
      </c>
      <c r="B44" s="692"/>
      <c r="C44" s="693"/>
      <c r="D44" s="693"/>
      <c r="E44" s="693"/>
      <c r="F44" s="693"/>
      <c r="G44" s="693"/>
      <c r="H44" s="693"/>
      <c r="I44" s="693"/>
      <c r="J44" s="693"/>
      <c r="K44" s="694"/>
    </row>
    <row r="45" spans="1:11" ht="15.75">
      <c r="A45" s="238" t="s">
        <v>139</v>
      </c>
      <c r="B45" s="38">
        <v>19650</v>
      </c>
      <c r="C45" s="38">
        <v>89</v>
      </c>
      <c r="D45" s="219">
        <f>B45/C45</f>
        <v>220.7865168539326</v>
      </c>
      <c r="E45" s="38">
        <v>0</v>
      </c>
      <c r="F45" s="207">
        <v>0</v>
      </c>
      <c r="G45" s="207">
        <v>0</v>
      </c>
      <c r="H45" s="207">
        <v>0</v>
      </c>
      <c r="I45" s="207">
        <v>0</v>
      </c>
      <c r="J45" s="207">
        <v>0</v>
      </c>
      <c r="K45" s="228">
        <v>0</v>
      </c>
    </row>
    <row r="46" spans="1:11" ht="15.75">
      <c r="A46" s="238" t="s">
        <v>140</v>
      </c>
      <c r="B46" s="218">
        <v>10574</v>
      </c>
      <c r="C46" s="218">
        <v>73</v>
      </c>
      <c r="D46" s="219">
        <f aca="true" t="shared" si="3" ref="D46:D55">B46/C46</f>
        <v>144.84931506849315</v>
      </c>
      <c r="E46" s="218">
        <v>0</v>
      </c>
      <c r="F46" s="207">
        <v>0</v>
      </c>
      <c r="G46" s="207">
        <v>0</v>
      </c>
      <c r="H46" s="207">
        <v>0</v>
      </c>
      <c r="I46" s="207">
        <v>0</v>
      </c>
      <c r="J46" s="207">
        <v>0</v>
      </c>
      <c r="K46" s="228">
        <v>0</v>
      </c>
    </row>
    <row r="47" spans="1:11" ht="15.75">
      <c r="A47" s="238" t="s">
        <v>141</v>
      </c>
      <c r="B47" s="218">
        <v>24105</v>
      </c>
      <c r="C47" s="218">
        <v>104</v>
      </c>
      <c r="D47" s="219">
        <f t="shared" si="3"/>
        <v>231.77884615384616</v>
      </c>
      <c r="E47" s="218">
        <v>0</v>
      </c>
      <c r="F47" s="207">
        <v>0</v>
      </c>
      <c r="G47" s="207">
        <v>0</v>
      </c>
      <c r="H47" s="207">
        <v>0</v>
      </c>
      <c r="I47" s="207">
        <v>0</v>
      </c>
      <c r="J47" s="207">
        <v>0</v>
      </c>
      <c r="K47" s="228">
        <v>0</v>
      </c>
    </row>
    <row r="48" spans="1:11" ht="15.75">
      <c r="A48" s="238" t="s">
        <v>142</v>
      </c>
      <c r="B48" s="218">
        <v>56773</v>
      </c>
      <c r="C48" s="218">
        <v>125</v>
      </c>
      <c r="D48" s="219">
        <f t="shared" si="3"/>
        <v>454.184</v>
      </c>
      <c r="E48" s="218">
        <v>125</v>
      </c>
      <c r="F48" s="207">
        <v>0</v>
      </c>
      <c r="G48" s="207">
        <v>0</v>
      </c>
      <c r="H48" s="207">
        <v>0</v>
      </c>
      <c r="I48" s="207">
        <v>0</v>
      </c>
      <c r="J48" s="207">
        <v>0</v>
      </c>
      <c r="K48" s="228">
        <v>0</v>
      </c>
    </row>
    <row r="49" spans="1:11" ht="15.75">
      <c r="A49" s="238" t="s">
        <v>143</v>
      </c>
      <c r="B49" s="218">
        <v>16756</v>
      </c>
      <c r="C49" s="218">
        <v>69</v>
      </c>
      <c r="D49" s="219">
        <f t="shared" si="3"/>
        <v>242.84057971014494</v>
      </c>
      <c r="E49" s="218">
        <v>69</v>
      </c>
      <c r="F49" s="207">
        <v>0</v>
      </c>
      <c r="G49" s="207">
        <v>0</v>
      </c>
      <c r="H49" s="207">
        <v>0</v>
      </c>
      <c r="I49" s="207">
        <v>0</v>
      </c>
      <c r="J49" s="207">
        <v>0</v>
      </c>
      <c r="K49" s="228">
        <v>0</v>
      </c>
    </row>
    <row r="50" spans="1:11" ht="15.75">
      <c r="A50" s="238" t="s">
        <v>144</v>
      </c>
      <c r="B50" s="218">
        <v>38151</v>
      </c>
      <c r="C50" s="218">
        <v>97</v>
      </c>
      <c r="D50" s="219">
        <f t="shared" si="3"/>
        <v>393.30927835051546</v>
      </c>
      <c r="E50" s="218">
        <v>97</v>
      </c>
      <c r="F50" s="207">
        <v>0</v>
      </c>
      <c r="G50" s="207">
        <v>0</v>
      </c>
      <c r="H50" s="207">
        <v>0</v>
      </c>
      <c r="I50" s="207">
        <v>0</v>
      </c>
      <c r="J50" s="207">
        <v>0</v>
      </c>
      <c r="K50" s="228">
        <v>0</v>
      </c>
    </row>
    <row r="51" spans="1:11" ht="15.75">
      <c r="A51" s="238" t="s">
        <v>145</v>
      </c>
      <c r="B51" s="218">
        <v>12161</v>
      </c>
      <c r="C51" s="218">
        <v>40</v>
      </c>
      <c r="D51" s="219">
        <f t="shared" si="3"/>
        <v>304.025</v>
      </c>
      <c r="E51" s="218">
        <v>40</v>
      </c>
      <c r="F51" s="207">
        <v>0</v>
      </c>
      <c r="G51" s="207">
        <v>0</v>
      </c>
      <c r="H51" s="207">
        <v>0</v>
      </c>
      <c r="I51" s="207">
        <v>0</v>
      </c>
      <c r="J51" s="207">
        <v>0</v>
      </c>
      <c r="K51" s="228">
        <v>0</v>
      </c>
    </row>
    <row r="52" spans="1:11" ht="15.75">
      <c r="A52" s="238" t="s">
        <v>304</v>
      </c>
      <c r="B52" s="218">
        <v>8691</v>
      </c>
      <c r="C52" s="218">
        <v>37</v>
      </c>
      <c r="D52" s="219">
        <f t="shared" si="3"/>
        <v>234.8918918918919</v>
      </c>
      <c r="E52" s="218">
        <v>37</v>
      </c>
      <c r="F52" s="207">
        <v>0</v>
      </c>
      <c r="G52" s="207">
        <v>0</v>
      </c>
      <c r="H52" s="207">
        <v>0</v>
      </c>
      <c r="I52" s="207">
        <v>0</v>
      </c>
      <c r="J52" s="207">
        <v>0</v>
      </c>
      <c r="K52" s="228">
        <v>0</v>
      </c>
    </row>
    <row r="53" spans="1:11" ht="15.75">
      <c r="A53" s="238" t="s">
        <v>147</v>
      </c>
      <c r="B53" s="38">
        <v>116130</v>
      </c>
      <c r="C53" s="38">
        <v>350</v>
      </c>
      <c r="D53" s="219">
        <f t="shared" si="3"/>
        <v>331.8</v>
      </c>
      <c r="E53" s="38">
        <v>0</v>
      </c>
      <c r="F53" s="207">
        <v>31</v>
      </c>
      <c r="G53" s="207">
        <v>31</v>
      </c>
      <c r="H53" s="207">
        <v>0</v>
      </c>
      <c r="I53" s="207">
        <v>159</v>
      </c>
      <c r="J53" s="207">
        <v>13</v>
      </c>
      <c r="K53" s="228">
        <v>0</v>
      </c>
    </row>
    <row r="54" spans="1:11" ht="15.75">
      <c r="A54" s="238" t="s">
        <v>148</v>
      </c>
      <c r="B54" s="218">
        <v>30501</v>
      </c>
      <c r="C54" s="218">
        <v>104</v>
      </c>
      <c r="D54" s="219">
        <f t="shared" si="3"/>
        <v>293.27884615384613</v>
      </c>
      <c r="E54" s="218">
        <v>0</v>
      </c>
      <c r="F54" s="207">
        <v>0</v>
      </c>
      <c r="G54" s="207">
        <v>0</v>
      </c>
      <c r="H54" s="207">
        <v>0</v>
      </c>
      <c r="I54" s="207">
        <v>0</v>
      </c>
      <c r="J54" s="207">
        <v>0</v>
      </c>
      <c r="K54" s="228">
        <v>0</v>
      </c>
    </row>
    <row r="55" spans="1:11" ht="16.5" thickBot="1">
      <c r="A55" s="239" t="s">
        <v>149</v>
      </c>
      <c r="B55" s="240">
        <v>50530</v>
      </c>
      <c r="C55" s="240">
        <v>176</v>
      </c>
      <c r="D55" s="219">
        <f t="shared" si="3"/>
        <v>287.10227272727275</v>
      </c>
      <c r="E55" s="240">
        <v>28</v>
      </c>
      <c r="F55" s="232">
        <v>13</v>
      </c>
      <c r="G55" s="232">
        <v>9</v>
      </c>
      <c r="H55" s="232">
        <v>6</v>
      </c>
      <c r="I55" s="232">
        <v>11</v>
      </c>
      <c r="J55" s="232">
        <v>0</v>
      </c>
      <c r="K55" s="228">
        <v>0</v>
      </c>
    </row>
    <row r="56" spans="1:11" ht="31.5">
      <c r="A56" s="107" t="s">
        <v>166</v>
      </c>
      <c r="B56" s="692"/>
      <c r="C56" s="693"/>
      <c r="D56" s="693"/>
      <c r="E56" s="693"/>
      <c r="F56" s="693"/>
      <c r="G56" s="693"/>
      <c r="H56" s="693"/>
      <c r="I56" s="693"/>
      <c r="J56" s="693"/>
      <c r="K56" s="694"/>
    </row>
    <row r="57" spans="1:11" ht="15.75">
      <c r="A57" s="251" t="s">
        <v>151</v>
      </c>
      <c r="B57" s="47">
        <v>29239</v>
      </c>
      <c r="C57" s="47">
        <v>170</v>
      </c>
      <c r="D57" s="208">
        <f aca="true" t="shared" si="4" ref="D57:D62">B57/C57</f>
        <v>171.99411764705883</v>
      </c>
      <c r="E57" s="47">
        <v>32</v>
      </c>
      <c r="F57" s="212">
        <v>5</v>
      </c>
      <c r="G57" s="212">
        <v>3</v>
      </c>
      <c r="H57" s="212">
        <v>2</v>
      </c>
      <c r="I57" s="212">
        <v>11</v>
      </c>
      <c r="J57" s="212">
        <v>11</v>
      </c>
      <c r="K57" s="247">
        <v>0</v>
      </c>
    </row>
    <row r="58" spans="1:11" ht="15.75">
      <c r="A58" s="251" t="s">
        <v>153</v>
      </c>
      <c r="B58" s="47">
        <v>21615</v>
      </c>
      <c r="C58" s="47">
        <v>50</v>
      </c>
      <c r="D58" s="208">
        <f t="shared" si="4"/>
        <v>432.3</v>
      </c>
      <c r="E58" s="47">
        <v>0</v>
      </c>
      <c r="F58" s="211">
        <v>4</v>
      </c>
      <c r="G58" s="211">
        <v>0</v>
      </c>
      <c r="H58" s="211">
        <v>0</v>
      </c>
      <c r="I58" s="211">
        <v>4</v>
      </c>
      <c r="J58" s="211">
        <v>0</v>
      </c>
      <c r="K58" s="252">
        <v>0</v>
      </c>
    </row>
    <row r="59" spans="1:11" ht="15.75">
      <c r="A59" s="251" t="s">
        <v>333</v>
      </c>
      <c r="B59" s="241">
        <v>25342</v>
      </c>
      <c r="C59" s="241">
        <v>36</v>
      </c>
      <c r="D59" s="208">
        <f t="shared" si="4"/>
        <v>703.9444444444445</v>
      </c>
      <c r="E59" s="241">
        <v>0</v>
      </c>
      <c r="F59" s="243">
        <v>3</v>
      </c>
      <c r="G59" s="243">
        <v>5</v>
      </c>
      <c r="H59" s="243">
        <v>0</v>
      </c>
      <c r="I59" s="243">
        <v>9</v>
      </c>
      <c r="J59" s="243">
        <v>9</v>
      </c>
      <c r="K59" s="253">
        <v>0</v>
      </c>
    </row>
    <row r="60" spans="1:11" ht="15.75">
      <c r="A60" s="251" t="s">
        <v>154</v>
      </c>
      <c r="B60" s="241">
        <v>44103</v>
      </c>
      <c r="C60" s="241">
        <v>234</v>
      </c>
      <c r="D60" s="208">
        <f t="shared" si="4"/>
        <v>188.47435897435898</v>
      </c>
      <c r="E60" s="241">
        <v>0</v>
      </c>
      <c r="F60" s="243">
        <v>21</v>
      </c>
      <c r="G60" s="243">
        <v>19</v>
      </c>
      <c r="H60" s="243">
        <v>1</v>
      </c>
      <c r="I60" s="243">
        <v>19</v>
      </c>
      <c r="J60" s="243">
        <v>16</v>
      </c>
      <c r="K60" s="253">
        <v>0</v>
      </c>
    </row>
    <row r="61" spans="1:11" ht="15.75">
      <c r="A61" s="251" t="s">
        <v>152</v>
      </c>
      <c r="B61" s="242">
        <v>17145</v>
      </c>
      <c r="C61" s="242">
        <v>86</v>
      </c>
      <c r="D61" s="208">
        <f t="shared" si="4"/>
        <v>199.36046511627907</v>
      </c>
      <c r="E61" s="242">
        <v>1</v>
      </c>
      <c r="F61" s="244">
        <v>8</v>
      </c>
      <c r="G61" s="244">
        <v>7</v>
      </c>
      <c r="H61" s="244">
        <v>1</v>
      </c>
      <c r="I61" s="244">
        <v>6</v>
      </c>
      <c r="J61" s="244">
        <v>5</v>
      </c>
      <c r="K61" s="254">
        <v>1</v>
      </c>
    </row>
    <row r="62" spans="1:11" ht="16.5" thickBot="1">
      <c r="A62" s="255" t="s">
        <v>156</v>
      </c>
      <c r="B62" s="248">
        <v>14248</v>
      </c>
      <c r="C62" s="248">
        <v>57</v>
      </c>
      <c r="D62" s="208">
        <f t="shared" si="4"/>
        <v>249.96491228070175</v>
      </c>
      <c r="E62" s="248">
        <v>18</v>
      </c>
      <c r="F62" s="249">
        <v>5</v>
      </c>
      <c r="G62" s="249">
        <v>3</v>
      </c>
      <c r="H62" s="249">
        <v>2</v>
      </c>
      <c r="I62" s="249">
        <v>14</v>
      </c>
      <c r="J62" s="249">
        <v>3</v>
      </c>
      <c r="K62" s="250">
        <v>10</v>
      </c>
    </row>
    <row r="63" spans="1:11" ht="31.5">
      <c r="A63" s="106" t="s">
        <v>167</v>
      </c>
      <c r="B63" s="692"/>
      <c r="C63" s="693"/>
      <c r="D63" s="693"/>
      <c r="E63" s="693"/>
      <c r="F63" s="693"/>
      <c r="G63" s="693"/>
      <c r="H63" s="693"/>
      <c r="I63" s="693"/>
      <c r="J63" s="693"/>
      <c r="K63" s="694"/>
    </row>
    <row r="64" spans="1:11" ht="15.75">
      <c r="A64" s="34" t="s">
        <v>157</v>
      </c>
      <c r="B64" s="47">
        <v>26137</v>
      </c>
      <c r="C64" s="47">
        <v>59</v>
      </c>
      <c r="D64" s="208">
        <f>B64/C64</f>
        <v>443</v>
      </c>
      <c r="E64" s="47">
        <v>0</v>
      </c>
      <c r="F64" s="212">
        <v>13</v>
      </c>
      <c r="G64" s="212">
        <v>10</v>
      </c>
      <c r="H64" s="212">
        <v>3</v>
      </c>
      <c r="I64" s="212">
        <v>6</v>
      </c>
      <c r="J64" s="212">
        <v>5</v>
      </c>
      <c r="K64" s="247">
        <v>1</v>
      </c>
    </row>
    <row r="65" spans="1:11" ht="15.75">
      <c r="A65" s="34" t="s">
        <v>159</v>
      </c>
      <c r="B65" s="71">
        <v>36395</v>
      </c>
      <c r="C65" s="47">
        <v>100</v>
      </c>
      <c r="D65" s="208">
        <f aca="true" t="shared" si="5" ref="D65:D71">B65/C65</f>
        <v>363.95</v>
      </c>
      <c r="E65" s="47">
        <v>40</v>
      </c>
      <c r="F65" s="212">
        <v>5</v>
      </c>
      <c r="G65" s="212">
        <v>1</v>
      </c>
      <c r="H65" s="212">
        <v>4</v>
      </c>
      <c r="I65" s="212">
        <v>10</v>
      </c>
      <c r="J65" s="212">
        <v>2</v>
      </c>
      <c r="K65" s="247">
        <v>8</v>
      </c>
    </row>
    <row r="66" spans="1:11" ht="15.75">
      <c r="A66" s="34" t="s">
        <v>160</v>
      </c>
      <c r="B66" s="47">
        <v>17707</v>
      </c>
      <c r="C66" s="214">
        <v>60</v>
      </c>
      <c r="D66" s="208">
        <f t="shared" si="5"/>
        <v>295.1166666666667</v>
      </c>
      <c r="E66" s="214">
        <v>23</v>
      </c>
      <c r="F66" s="212">
        <v>5</v>
      </c>
      <c r="G66" s="212">
        <v>1</v>
      </c>
      <c r="H66" s="212">
        <v>4</v>
      </c>
      <c r="I66" s="212">
        <v>11</v>
      </c>
      <c r="J66" s="212">
        <v>0</v>
      </c>
      <c r="K66" s="247">
        <v>11</v>
      </c>
    </row>
    <row r="67" spans="1:11" ht="15.75">
      <c r="A67" s="34" t="s">
        <v>161</v>
      </c>
      <c r="B67" s="47">
        <v>26853</v>
      </c>
      <c r="C67" s="47">
        <v>62</v>
      </c>
      <c r="D67" s="208">
        <f t="shared" si="5"/>
        <v>433.11290322580646</v>
      </c>
      <c r="E67" s="47">
        <v>13</v>
      </c>
      <c r="F67" s="212">
        <v>6</v>
      </c>
      <c r="G67" s="212">
        <v>6</v>
      </c>
      <c r="H67" s="212">
        <v>0</v>
      </c>
      <c r="I67" s="212">
        <v>6</v>
      </c>
      <c r="J67" s="212">
        <v>4</v>
      </c>
      <c r="K67" s="247">
        <v>2</v>
      </c>
    </row>
    <row r="68" spans="1:11" ht="15.75">
      <c r="A68" s="34" t="s">
        <v>162</v>
      </c>
      <c r="B68" s="47">
        <v>33899</v>
      </c>
      <c r="C68" s="47">
        <v>122</v>
      </c>
      <c r="D68" s="208">
        <f t="shared" si="5"/>
        <v>277.8606557377049</v>
      </c>
      <c r="E68" s="47">
        <v>0</v>
      </c>
      <c r="F68" s="212">
        <v>20</v>
      </c>
      <c r="G68" s="212">
        <v>16</v>
      </c>
      <c r="H68" s="211">
        <v>0</v>
      </c>
      <c r="I68" s="212">
        <v>13</v>
      </c>
      <c r="J68" s="212">
        <v>10</v>
      </c>
      <c r="K68" s="247">
        <v>0</v>
      </c>
    </row>
    <row r="69" spans="1:11" ht="15.75">
      <c r="A69" s="34" t="s">
        <v>163</v>
      </c>
      <c r="B69" s="214">
        <v>35558</v>
      </c>
      <c r="C69" s="47">
        <v>78</v>
      </c>
      <c r="D69" s="208">
        <f t="shared" si="5"/>
        <v>455.87179487179486</v>
      </c>
      <c r="E69" s="47">
        <v>11</v>
      </c>
      <c r="F69" s="212">
        <v>19</v>
      </c>
      <c r="G69" s="212">
        <v>1</v>
      </c>
      <c r="H69" s="212">
        <v>18</v>
      </c>
      <c r="I69" s="212">
        <v>28</v>
      </c>
      <c r="J69" s="212">
        <v>1</v>
      </c>
      <c r="K69" s="247">
        <v>27</v>
      </c>
    </row>
    <row r="70" spans="1:11" ht="15.75">
      <c r="A70" s="60" t="s">
        <v>164</v>
      </c>
      <c r="B70" s="214">
        <v>535631</v>
      </c>
      <c r="C70" s="47">
        <v>1041</v>
      </c>
      <c r="D70" s="208">
        <f t="shared" si="5"/>
        <v>514.5350624399616</v>
      </c>
      <c r="E70" s="47">
        <v>0</v>
      </c>
      <c r="F70" s="212">
        <v>244</v>
      </c>
      <c r="G70" s="212">
        <v>38</v>
      </c>
      <c r="H70" s="212">
        <v>206</v>
      </c>
      <c r="I70" s="212" t="s">
        <v>158</v>
      </c>
      <c r="J70" s="212" t="s">
        <v>158</v>
      </c>
      <c r="K70" s="247" t="s">
        <v>158</v>
      </c>
    </row>
    <row r="71" spans="1:11" ht="16.5" thickBot="1">
      <c r="A71" s="60" t="s">
        <v>165</v>
      </c>
      <c r="B71" s="245">
        <v>100049</v>
      </c>
      <c r="C71" s="245">
        <v>242</v>
      </c>
      <c r="D71" s="208">
        <f t="shared" si="5"/>
        <v>413.42561983471074</v>
      </c>
      <c r="E71" s="245">
        <v>0</v>
      </c>
      <c r="F71" s="246">
        <v>242</v>
      </c>
      <c r="G71" s="246">
        <v>10</v>
      </c>
      <c r="H71" s="246">
        <v>232</v>
      </c>
      <c r="I71" s="246">
        <v>11</v>
      </c>
      <c r="J71" s="246">
        <v>2</v>
      </c>
      <c r="K71" s="256">
        <v>9</v>
      </c>
    </row>
    <row r="72" spans="1:11" ht="16.5" thickBot="1">
      <c r="A72" s="189" t="s">
        <v>8</v>
      </c>
      <c r="B72" s="429">
        <f>SUM(B5,B5:B11,B13:B19,B21:B30,B32:B36,B38:B43,B45:B55,B57:B62,B64:B71)</f>
        <v>3212150</v>
      </c>
      <c r="C72" s="429">
        <f>SUM(C5,C5:C11,C13:C19,C21:C30,C32:C36,C38:C43,C45:C55,C57:C62,C64:C71)</f>
        <v>8899</v>
      </c>
      <c r="D72" s="429">
        <f>AVERAGE(D5,D7:D9,D11,D13:D19,D21:D30,D32:D36,D38:D43,D45:D55,D57:D62,D64:D71)</f>
        <v>369.25351718425014</v>
      </c>
      <c r="E72" s="429">
        <f>SUM(E5,E5:E11,E13:E19,E21:E30,E32:E36,E38:E43,E45:E55,E57:E62,E64:E71)</f>
        <v>1937</v>
      </c>
      <c r="F72" s="429">
        <f aca="true" t="shared" si="6" ref="F72:K72">SUM(F5,F5:F11,F13:F19,F21:F30,F32:F36,F38:F43,F45:F55,F57:F62,F64:F71)</f>
        <v>1270</v>
      </c>
      <c r="G72" s="429">
        <f t="shared" si="6"/>
        <v>271</v>
      </c>
      <c r="H72" s="429">
        <f t="shared" si="6"/>
        <v>814</v>
      </c>
      <c r="I72" s="429">
        <f>SUM(I5,I5:I11,I13:I19,I21:I30,I32:I36,I38:I43,I45:I55,I57:I62,I64:I71)</f>
        <v>1081</v>
      </c>
      <c r="J72" s="429">
        <f t="shared" si="6"/>
        <v>263</v>
      </c>
      <c r="K72" s="430">
        <f t="shared" si="6"/>
        <v>376</v>
      </c>
    </row>
    <row r="74" ht="15.75">
      <c r="A74" s="261" t="s">
        <v>616</v>
      </c>
    </row>
  </sheetData>
  <sheetProtection/>
  <mergeCells count="11">
    <mergeCell ref="A1:K1"/>
    <mergeCell ref="B6:K6"/>
    <mergeCell ref="B10:K10"/>
    <mergeCell ref="B31:K31"/>
    <mergeCell ref="B37:K37"/>
    <mergeCell ref="B44:K44"/>
    <mergeCell ref="B56:K56"/>
    <mergeCell ref="B4:K4"/>
    <mergeCell ref="B12:K12"/>
    <mergeCell ref="B20:K20"/>
    <mergeCell ref="B63:K63"/>
  </mergeCells>
  <printOptions/>
  <pageMargins left="0.7" right="0.7" top="0.75" bottom="0.75" header="0.3" footer="0.3"/>
  <pageSetup orientation="portrait" paperSize="9"/>
  <ignoredErrors>
    <ignoredError sqref="D7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C77"/>
  <sheetViews>
    <sheetView zoomScalePageLayoutView="0" workbookViewId="0" topLeftCell="A1">
      <pane xSplit="1" ySplit="5" topLeftCell="B5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74" sqref="J74"/>
    </sheetView>
  </sheetViews>
  <sheetFormatPr defaultColWidth="9.00390625" defaultRowHeight="15.75"/>
  <cols>
    <col min="1" max="1" width="15.875" style="123" customWidth="1"/>
    <col min="2" max="2" width="6.50390625" style="0" customWidth="1"/>
    <col min="3" max="3" width="7.25390625" style="0" customWidth="1"/>
    <col min="4" max="4" width="6.125" style="0" customWidth="1"/>
    <col min="5" max="5" width="5.875" style="0" customWidth="1"/>
    <col min="6" max="6" width="6.375" style="0" customWidth="1"/>
    <col min="8" max="8" width="6.50390625" style="0" customWidth="1"/>
    <col min="9" max="10" width="6.00390625" style="0" customWidth="1"/>
    <col min="11" max="11" width="7.75390625" style="0" customWidth="1"/>
    <col min="12" max="12" width="6.125" style="0" customWidth="1"/>
    <col min="13" max="13" width="5.625" style="0" customWidth="1"/>
    <col min="14" max="14" width="5.875" style="0" customWidth="1"/>
    <col min="15" max="15" width="6.625" style="0" customWidth="1"/>
    <col min="16" max="16" width="6.75390625" style="0" customWidth="1"/>
    <col min="17" max="17" width="4.75390625" style="0" customWidth="1"/>
    <col min="18" max="18" width="4.25390625" style="0" customWidth="1"/>
    <col min="19" max="20" width="5.25390625" style="0" customWidth="1"/>
    <col min="21" max="21" width="4.00390625" style="0" customWidth="1"/>
    <col min="22" max="22" width="4.75390625" style="0" customWidth="1"/>
    <col min="23" max="23" width="4.875" style="0" customWidth="1"/>
    <col min="24" max="25" width="5.50390625" style="0" customWidth="1"/>
    <col min="26" max="26" width="5.75390625" style="0" customWidth="1"/>
    <col min="27" max="27" width="7.25390625" style="0" customWidth="1"/>
    <col min="28" max="28" width="6.625" style="0" customWidth="1"/>
  </cols>
  <sheetData>
    <row r="1" spans="1:29" ht="23.25" customHeight="1">
      <c r="A1" s="698" t="s">
        <v>38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  <c r="Z1" s="698"/>
      <c r="AA1" s="698"/>
      <c r="AB1" s="698"/>
      <c r="AC1" s="1"/>
    </row>
    <row r="3" spans="1:28" ht="15.75">
      <c r="A3" s="703" t="s">
        <v>0</v>
      </c>
      <c r="B3" s="705" t="s">
        <v>39</v>
      </c>
      <c r="C3" s="705"/>
      <c r="D3" s="705"/>
      <c r="E3" s="705"/>
      <c r="F3" s="706" t="s">
        <v>40</v>
      </c>
      <c r="G3" s="706"/>
      <c r="H3" s="706"/>
      <c r="I3" s="706"/>
      <c r="J3" s="705" t="s">
        <v>41</v>
      </c>
      <c r="K3" s="705"/>
      <c r="L3" s="705"/>
      <c r="M3" s="705"/>
      <c r="N3" s="706" t="s">
        <v>42</v>
      </c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6"/>
      <c r="AA3" s="706"/>
      <c r="AB3" s="706"/>
    </row>
    <row r="4" spans="1:28" ht="44.25" customHeight="1">
      <c r="A4" s="703"/>
      <c r="B4" s="705"/>
      <c r="C4" s="705"/>
      <c r="D4" s="705"/>
      <c r="E4" s="705"/>
      <c r="F4" s="706"/>
      <c r="G4" s="706"/>
      <c r="H4" s="706"/>
      <c r="I4" s="706"/>
      <c r="J4" s="705"/>
      <c r="K4" s="705"/>
      <c r="L4" s="705"/>
      <c r="M4" s="705"/>
      <c r="N4" s="706" t="s">
        <v>947</v>
      </c>
      <c r="O4" s="706"/>
      <c r="P4" s="706"/>
      <c r="Q4" s="705" t="s">
        <v>43</v>
      </c>
      <c r="R4" s="705"/>
      <c r="S4" s="705"/>
      <c r="T4" s="706" t="s">
        <v>44</v>
      </c>
      <c r="U4" s="706"/>
      <c r="V4" s="706"/>
      <c r="W4" s="705" t="s">
        <v>45</v>
      </c>
      <c r="X4" s="705"/>
      <c r="Y4" s="705"/>
      <c r="Z4" s="706" t="s">
        <v>46</v>
      </c>
      <c r="AA4" s="706"/>
      <c r="AB4" s="706"/>
    </row>
    <row r="5" spans="1:28" ht="93" customHeight="1" thickBot="1">
      <c r="A5" s="704"/>
      <c r="B5" s="341" t="s">
        <v>47</v>
      </c>
      <c r="C5" s="341" t="s">
        <v>87</v>
      </c>
      <c r="D5" s="341" t="s">
        <v>48</v>
      </c>
      <c r="E5" s="341" t="s">
        <v>49</v>
      </c>
      <c r="F5" s="202" t="s">
        <v>47</v>
      </c>
      <c r="G5" s="202" t="s">
        <v>87</v>
      </c>
      <c r="H5" s="202" t="s">
        <v>48</v>
      </c>
      <c r="I5" s="202" t="s">
        <v>49</v>
      </c>
      <c r="J5" s="341" t="s">
        <v>47</v>
      </c>
      <c r="K5" s="341" t="s">
        <v>88</v>
      </c>
      <c r="L5" s="341" t="s">
        <v>48</v>
      </c>
      <c r="M5" s="341" t="s">
        <v>49</v>
      </c>
      <c r="N5" s="202" t="s">
        <v>50</v>
      </c>
      <c r="O5" s="202" t="s">
        <v>51</v>
      </c>
      <c r="P5" s="202" t="s">
        <v>52</v>
      </c>
      <c r="Q5" s="341" t="s">
        <v>50</v>
      </c>
      <c r="R5" s="341" t="s">
        <v>51</v>
      </c>
      <c r="S5" s="341" t="s">
        <v>52</v>
      </c>
      <c r="T5" s="202" t="s">
        <v>50</v>
      </c>
      <c r="U5" s="202" t="s">
        <v>51</v>
      </c>
      <c r="V5" s="202" t="s">
        <v>52</v>
      </c>
      <c r="W5" s="341" t="s">
        <v>50</v>
      </c>
      <c r="X5" s="341" t="s">
        <v>51</v>
      </c>
      <c r="Y5" s="341" t="s">
        <v>52</v>
      </c>
      <c r="Z5" s="202" t="s">
        <v>50</v>
      </c>
      <c r="AA5" s="202" t="s">
        <v>51</v>
      </c>
      <c r="AB5" s="202" t="s">
        <v>52</v>
      </c>
    </row>
    <row r="6" spans="1:28" ht="38.25" customHeight="1">
      <c r="A6" s="118" t="s">
        <v>110</v>
      </c>
      <c r="B6" s="319">
        <f>SUM(B7:B13)</f>
        <v>379</v>
      </c>
      <c r="C6" s="319"/>
      <c r="D6" s="319">
        <f>SUM(D7:D13)</f>
        <v>356</v>
      </c>
      <c r="E6" s="319">
        <f>SUM(E7:E13)</f>
        <v>20</v>
      </c>
      <c r="F6" s="319">
        <f aca="true" t="shared" si="0" ref="F6:AB6">SUM(F7:F13)</f>
        <v>380</v>
      </c>
      <c r="G6" s="319"/>
      <c r="H6" s="319">
        <f t="shared" si="0"/>
        <v>357</v>
      </c>
      <c r="I6" s="319">
        <f t="shared" si="0"/>
        <v>20</v>
      </c>
      <c r="J6" s="319">
        <f t="shared" si="0"/>
        <v>377</v>
      </c>
      <c r="K6" s="319"/>
      <c r="L6" s="319">
        <f t="shared" si="0"/>
        <v>354</v>
      </c>
      <c r="M6" s="319">
        <f t="shared" si="0"/>
        <v>20</v>
      </c>
      <c r="N6" s="319">
        <f t="shared" si="0"/>
        <v>104</v>
      </c>
      <c r="O6" s="319">
        <f t="shared" si="0"/>
        <v>6264</v>
      </c>
      <c r="P6" s="319">
        <f t="shared" si="0"/>
        <v>6264</v>
      </c>
      <c r="Q6" s="319"/>
      <c r="R6" s="319"/>
      <c r="S6" s="319"/>
      <c r="T6" s="319">
        <f t="shared" si="0"/>
        <v>20</v>
      </c>
      <c r="U6" s="319">
        <f t="shared" si="0"/>
        <v>20</v>
      </c>
      <c r="V6" s="319">
        <f t="shared" si="0"/>
        <v>20</v>
      </c>
      <c r="W6" s="319">
        <f t="shared" si="0"/>
        <v>52</v>
      </c>
      <c r="X6" s="319">
        <f t="shared" si="0"/>
        <v>54</v>
      </c>
      <c r="Y6" s="319">
        <f t="shared" si="0"/>
        <v>48</v>
      </c>
      <c r="Z6" s="319">
        <f t="shared" si="0"/>
        <v>3</v>
      </c>
      <c r="AA6" s="319">
        <f t="shared" si="0"/>
        <v>3</v>
      </c>
      <c r="AB6" s="320">
        <f t="shared" si="0"/>
        <v>3</v>
      </c>
    </row>
    <row r="7" spans="1:28" ht="15.75">
      <c r="A7" s="204" t="s">
        <v>90</v>
      </c>
      <c r="B7" s="342">
        <v>171</v>
      </c>
      <c r="C7" s="343"/>
      <c r="D7" s="342">
        <v>171</v>
      </c>
      <c r="E7" s="342"/>
      <c r="F7" s="342">
        <v>171</v>
      </c>
      <c r="G7" s="342"/>
      <c r="H7" s="342">
        <v>171</v>
      </c>
      <c r="I7" s="342"/>
      <c r="J7" s="342">
        <v>169</v>
      </c>
      <c r="K7" s="342"/>
      <c r="L7" s="342">
        <v>169</v>
      </c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>
        <v>30</v>
      </c>
      <c r="X7" s="342">
        <v>31</v>
      </c>
      <c r="Y7" s="342">
        <v>26</v>
      </c>
      <c r="Z7" s="342"/>
      <c r="AA7" s="342"/>
      <c r="AB7" s="344"/>
    </row>
    <row r="8" spans="1:28" ht="15.75">
      <c r="A8" s="204" t="s">
        <v>109</v>
      </c>
      <c r="B8" s="707" t="s">
        <v>223</v>
      </c>
      <c r="C8" s="708"/>
      <c r="D8" s="708"/>
      <c r="E8" s="708"/>
      <c r="F8" s="708"/>
      <c r="G8" s="708"/>
      <c r="H8" s="708"/>
      <c r="I8" s="708"/>
      <c r="J8" s="708"/>
      <c r="K8" s="708"/>
      <c r="L8" s="708"/>
      <c r="M8" s="708"/>
      <c r="N8" s="708"/>
      <c r="O8" s="708"/>
      <c r="P8" s="708"/>
      <c r="Q8" s="708"/>
      <c r="R8" s="708"/>
      <c r="S8" s="708"/>
      <c r="T8" s="708"/>
      <c r="U8" s="708"/>
      <c r="V8" s="708"/>
      <c r="W8" s="708"/>
      <c r="X8" s="708"/>
      <c r="Y8" s="708"/>
      <c r="Z8" s="708"/>
      <c r="AA8" s="708"/>
      <c r="AB8" s="709"/>
    </row>
    <row r="9" spans="1:28" ht="15.75">
      <c r="A9" s="204" t="s">
        <v>91</v>
      </c>
      <c r="B9" s="342">
        <v>20</v>
      </c>
      <c r="C9" s="343"/>
      <c r="D9" s="342">
        <v>20</v>
      </c>
      <c r="E9" s="342"/>
      <c r="F9" s="342">
        <v>21</v>
      </c>
      <c r="G9" s="342"/>
      <c r="H9" s="342">
        <v>21</v>
      </c>
      <c r="I9" s="342"/>
      <c r="J9" s="342">
        <v>20</v>
      </c>
      <c r="K9" s="342"/>
      <c r="L9" s="342">
        <v>20</v>
      </c>
      <c r="M9" s="342"/>
      <c r="N9" s="342">
        <v>16</v>
      </c>
      <c r="O9" s="342">
        <v>16</v>
      </c>
      <c r="P9" s="342">
        <v>16</v>
      </c>
      <c r="Q9" s="342"/>
      <c r="R9" s="342"/>
      <c r="S9" s="342"/>
      <c r="T9" s="342"/>
      <c r="U9" s="342"/>
      <c r="V9" s="342"/>
      <c r="W9" s="342">
        <v>4</v>
      </c>
      <c r="X9" s="342">
        <v>5</v>
      </c>
      <c r="Y9" s="342">
        <v>4</v>
      </c>
      <c r="Z9" s="342"/>
      <c r="AA9" s="342"/>
      <c r="AB9" s="344"/>
    </row>
    <row r="10" spans="1:28" ht="14.25" customHeight="1">
      <c r="A10" s="204" t="s">
        <v>106</v>
      </c>
      <c r="B10" s="7">
        <v>62</v>
      </c>
      <c r="C10" s="345"/>
      <c r="D10" s="7">
        <v>56</v>
      </c>
      <c r="E10" s="7"/>
      <c r="F10" s="7">
        <v>62</v>
      </c>
      <c r="G10" s="7"/>
      <c r="H10" s="7">
        <v>56</v>
      </c>
      <c r="I10" s="7"/>
      <c r="J10" s="7">
        <v>62</v>
      </c>
      <c r="K10" s="7"/>
      <c r="L10" s="7">
        <v>56</v>
      </c>
      <c r="M10" s="7"/>
      <c r="N10" s="7"/>
      <c r="O10" s="7">
        <v>2100</v>
      </c>
      <c r="P10" s="7">
        <v>2100</v>
      </c>
      <c r="Q10" s="7"/>
      <c r="R10" s="7"/>
      <c r="S10" s="7"/>
      <c r="T10" s="7"/>
      <c r="U10" s="7"/>
      <c r="V10" s="7"/>
      <c r="W10" s="7"/>
      <c r="X10" s="7"/>
      <c r="Y10" s="7"/>
      <c r="Z10" s="7">
        <v>3</v>
      </c>
      <c r="AA10" s="7">
        <v>3</v>
      </c>
      <c r="AB10" s="346">
        <v>3</v>
      </c>
    </row>
    <row r="11" spans="1:28" ht="15.75">
      <c r="A11" s="204" t="s">
        <v>103</v>
      </c>
      <c r="B11" s="7">
        <v>48</v>
      </c>
      <c r="C11" s="345"/>
      <c r="D11" s="7">
        <v>48</v>
      </c>
      <c r="E11" s="7"/>
      <c r="F11" s="7">
        <v>48</v>
      </c>
      <c r="G11" s="7"/>
      <c r="H11" s="7">
        <v>48</v>
      </c>
      <c r="I11" s="7"/>
      <c r="J11" s="7">
        <v>48</v>
      </c>
      <c r="K11" s="7"/>
      <c r="L11" s="7">
        <v>48</v>
      </c>
      <c r="M11" s="7"/>
      <c r="N11" s="7">
        <v>28</v>
      </c>
      <c r="O11" s="7">
        <v>28</v>
      </c>
      <c r="P11" s="7">
        <v>28</v>
      </c>
      <c r="Q11" s="7"/>
      <c r="R11" s="7"/>
      <c r="S11" s="7"/>
      <c r="T11" s="7">
        <v>20</v>
      </c>
      <c r="U11" s="7">
        <v>20</v>
      </c>
      <c r="V11" s="7">
        <v>20</v>
      </c>
      <c r="W11" s="7"/>
      <c r="X11" s="7"/>
      <c r="Y11" s="7"/>
      <c r="Z11" s="7"/>
      <c r="AA11" s="7"/>
      <c r="AB11" s="347"/>
    </row>
    <row r="12" spans="1:28" ht="15.75">
      <c r="A12" s="262" t="s">
        <v>107</v>
      </c>
      <c r="B12" s="619" t="s">
        <v>223</v>
      </c>
      <c r="C12" s="620"/>
      <c r="D12" s="620"/>
      <c r="E12" s="620"/>
      <c r="F12" s="620"/>
      <c r="G12" s="620"/>
      <c r="H12" s="620"/>
      <c r="I12" s="620"/>
      <c r="J12" s="620"/>
      <c r="K12" s="620"/>
      <c r="L12" s="620"/>
      <c r="M12" s="620"/>
      <c r="N12" s="620"/>
      <c r="O12" s="620"/>
      <c r="P12" s="620"/>
      <c r="Q12" s="620"/>
      <c r="R12" s="620"/>
      <c r="S12" s="620"/>
      <c r="T12" s="620"/>
      <c r="U12" s="620"/>
      <c r="V12" s="620"/>
      <c r="W12" s="620"/>
      <c r="X12" s="620"/>
      <c r="Y12" s="620"/>
      <c r="Z12" s="620"/>
      <c r="AA12" s="620"/>
      <c r="AB12" s="621"/>
    </row>
    <row r="13" spans="1:28" ht="16.5" thickBot="1">
      <c r="A13" s="205" t="s">
        <v>729</v>
      </c>
      <c r="B13" s="76">
        <v>78</v>
      </c>
      <c r="C13" s="348"/>
      <c r="D13" s="76">
        <v>61</v>
      </c>
      <c r="E13" s="76">
        <v>20</v>
      </c>
      <c r="F13" s="76">
        <v>78</v>
      </c>
      <c r="G13" s="76"/>
      <c r="H13" s="76">
        <v>61</v>
      </c>
      <c r="I13" s="76">
        <v>20</v>
      </c>
      <c r="J13" s="76">
        <v>78</v>
      </c>
      <c r="K13" s="76"/>
      <c r="L13" s="76">
        <v>61</v>
      </c>
      <c r="M13" s="76">
        <v>20</v>
      </c>
      <c r="N13" s="76">
        <v>60</v>
      </c>
      <c r="O13" s="76">
        <v>4120</v>
      </c>
      <c r="P13" s="76">
        <v>4120</v>
      </c>
      <c r="Q13" s="76"/>
      <c r="R13" s="76"/>
      <c r="S13" s="76"/>
      <c r="T13" s="76"/>
      <c r="U13" s="76"/>
      <c r="V13" s="76"/>
      <c r="W13" s="76">
        <v>18</v>
      </c>
      <c r="X13" s="76">
        <v>18</v>
      </c>
      <c r="Y13" s="76">
        <v>18</v>
      </c>
      <c r="Z13" s="76"/>
      <c r="AA13" s="76"/>
      <c r="AB13" s="349"/>
    </row>
    <row r="14" spans="1:28" ht="33" customHeight="1">
      <c r="A14" s="118" t="s">
        <v>113</v>
      </c>
      <c r="B14" s="264">
        <f>SUM(B15:B21)</f>
        <v>1695</v>
      </c>
      <c r="C14" s="264">
        <f>SUM(C15:C21)</f>
        <v>187</v>
      </c>
      <c r="D14" s="264">
        <f aca="true" t="shared" si="1" ref="D14:Y14">SUM(D15:D21)</f>
        <v>1627</v>
      </c>
      <c r="E14" s="264">
        <f t="shared" si="1"/>
        <v>2399</v>
      </c>
      <c r="F14" s="264">
        <f t="shared" si="1"/>
        <v>1596</v>
      </c>
      <c r="G14" s="264">
        <f t="shared" si="1"/>
        <v>187</v>
      </c>
      <c r="H14" s="264">
        <f t="shared" si="1"/>
        <v>1530</v>
      </c>
      <c r="I14" s="264">
        <f t="shared" si="1"/>
        <v>4449</v>
      </c>
      <c r="J14" s="264">
        <f t="shared" si="1"/>
        <v>1213</v>
      </c>
      <c r="K14" s="264">
        <f t="shared" si="1"/>
        <v>187</v>
      </c>
      <c r="L14" s="264">
        <f t="shared" si="1"/>
        <v>1119</v>
      </c>
      <c r="M14" s="264">
        <f t="shared" si="1"/>
        <v>457</v>
      </c>
      <c r="N14" s="264">
        <f t="shared" si="1"/>
        <v>1089</v>
      </c>
      <c r="O14" s="264">
        <f t="shared" si="1"/>
        <v>1250</v>
      </c>
      <c r="P14" s="264">
        <f t="shared" si="1"/>
        <v>1171</v>
      </c>
      <c r="Q14" s="264"/>
      <c r="R14" s="264"/>
      <c r="S14" s="264"/>
      <c r="T14" s="264">
        <f t="shared" si="1"/>
        <v>5</v>
      </c>
      <c r="U14" s="264">
        <f t="shared" si="1"/>
        <v>6</v>
      </c>
      <c r="V14" s="264">
        <f t="shared" si="1"/>
        <v>9</v>
      </c>
      <c r="W14" s="264">
        <f t="shared" si="1"/>
        <v>532</v>
      </c>
      <c r="X14" s="264">
        <f t="shared" si="1"/>
        <v>508</v>
      </c>
      <c r="Y14" s="264">
        <f t="shared" si="1"/>
        <v>302</v>
      </c>
      <c r="Z14" s="264"/>
      <c r="AA14" s="264"/>
      <c r="AB14" s="265"/>
    </row>
    <row r="15" spans="1:28" ht="15.75">
      <c r="A15" s="251" t="s">
        <v>114</v>
      </c>
      <c r="B15" s="47">
        <v>87</v>
      </c>
      <c r="C15" s="47"/>
      <c r="D15" s="47">
        <v>87</v>
      </c>
      <c r="E15" s="47">
        <v>23</v>
      </c>
      <c r="F15" s="47">
        <v>94</v>
      </c>
      <c r="G15" s="47"/>
      <c r="H15" s="47">
        <v>94</v>
      </c>
      <c r="I15" s="47">
        <v>23</v>
      </c>
      <c r="J15" s="47">
        <v>89</v>
      </c>
      <c r="K15" s="47"/>
      <c r="L15" s="47">
        <v>89</v>
      </c>
      <c r="M15" s="47">
        <v>23</v>
      </c>
      <c r="N15" s="47">
        <v>89</v>
      </c>
      <c r="O15" s="47">
        <v>250</v>
      </c>
      <c r="P15" s="47">
        <v>250</v>
      </c>
      <c r="Q15" s="47"/>
      <c r="R15" s="47"/>
      <c r="S15" s="47"/>
      <c r="T15" s="47">
        <v>5</v>
      </c>
      <c r="U15" s="47">
        <v>6</v>
      </c>
      <c r="V15" s="47">
        <v>9</v>
      </c>
      <c r="W15" s="47"/>
      <c r="X15" s="47"/>
      <c r="Y15" s="47"/>
      <c r="Z15" s="47"/>
      <c r="AA15" s="47"/>
      <c r="AB15" s="350"/>
    </row>
    <row r="16" spans="1:28" ht="15.75">
      <c r="A16" s="251" t="s">
        <v>115</v>
      </c>
      <c r="B16" s="47">
        <v>87</v>
      </c>
      <c r="C16" s="47"/>
      <c r="D16" s="47">
        <v>87</v>
      </c>
      <c r="E16" s="47"/>
      <c r="F16" s="47">
        <v>94</v>
      </c>
      <c r="G16" s="47"/>
      <c r="H16" s="47">
        <v>94</v>
      </c>
      <c r="I16" s="47"/>
      <c r="J16" s="47">
        <v>123</v>
      </c>
      <c r="K16" s="47"/>
      <c r="L16" s="47">
        <v>98</v>
      </c>
      <c r="M16" s="47"/>
      <c r="N16" s="47">
        <v>115</v>
      </c>
      <c r="O16" s="47">
        <v>115</v>
      </c>
      <c r="P16" s="47">
        <v>119</v>
      </c>
      <c r="Q16" s="47"/>
      <c r="R16" s="47"/>
      <c r="S16" s="47"/>
      <c r="T16" s="47"/>
      <c r="U16" s="47"/>
      <c r="V16" s="47"/>
      <c r="W16" s="47">
        <v>4</v>
      </c>
      <c r="X16" s="47">
        <v>4</v>
      </c>
      <c r="Y16" s="47">
        <v>4</v>
      </c>
      <c r="Z16" s="47"/>
      <c r="AA16" s="47"/>
      <c r="AB16" s="350"/>
    </row>
    <row r="17" spans="1:28" ht="15.75">
      <c r="A17" s="251" t="s">
        <v>116</v>
      </c>
      <c r="B17" s="47">
        <v>98</v>
      </c>
      <c r="C17" s="47"/>
      <c r="D17" s="47">
        <v>94</v>
      </c>
      <c r="E17" s="47">
        <v>2000</v>
      </c>
      <c r="F17" s="47">
        <v>105</v>
      </c>
      <c r="G17" s="47"/>
      <c r="H17" s="47">
        <v>105</v>
      </c>
      <c r="I17" s="47">
        <v>4000</v>
      </c>
      <c r="J17" s="47">
        <v>66</v>
      </c>
      <c r="K17" s="47"/>
      <c r="L17" s="47">
        <v>66</v>
      </c>
      <c r="M17" s="47">
        <v>8</v>
      </c>
      <c r="N17" s="47">
        <v>106</v>
      </c>
      <c r="O17" s="47">
        <v>106</v>
      </c>
      <c r="P17" s="47">
        <v>70</v>
      </c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350"/>
    </row>
    <row r="18" spans="1:28" ht="15.75">
      <c r="A18" s="251" t="s">
        <v>117</v>
      </c>
      <c r="B18" s="47">
        <v>912</v>
      </c>
      <c r="C18" s="47">
        <v>161</v>
      </c>
      <c r="D18" s="47">
        <v>910</v>
      </c>
      <c r="E18" s="47">
        <v>350</v>
      </c>
      <c r="F18" s="47">
        <v>820</v>
      </c>
      <c r="G18" s="47">
        <v>161</v>
      </c>
      <c r="H18" s="47">
        <v>816</v>
      </c>
      <c r="I18" s="47">
        <v>400</v>
      </c>
      <c r="J18" s="47">
        <v>498</v>
      </c>
      <c r="K18" s="47">
        <v>161</v>
      </c>
      <c r="L18" s="47">
        <v>496</v>
      </c>
      <c r="M18" s="47">
        <v>400</v>
      </c>
      <c r="N18" s="47">
        <v>300</v>
      </c>
      <c r="O18" s="47">
        <v>300</v>
      </c>
      <c r="P18" s="47">
        <v>300</v>
      </c>
      <c r="Q18" s="47"/>
      <c r="R18" s="47"/>
      <c r="S18" s="47"/>
      <c r="T18" s="47"/>
      <c r="U18" s="47"/>
      <c r="V18" s="47"/>
      <c r="W18" s="47">
        <v>528</v>
      </c>
      <c r="X18" s="47">
        <v>504</v>
      </c>
      <c r="Y18" s="47">
        <v>298</v>
      </c>
      <c r="Z18" s="47"/>
      <c r="AA18" s="47"/>
      <c r="AB18" s="350"/>
    </row>
    <row r="19" spans="1:28" ht="15.75">
      <c r="A19" s="294" t="s">
        <v>118</v>
      </c>
      <c r="B19" s="47">
        <v>236</v>
      </c>
      <c r="C19" s="47"/>
      <c r="D19" s="47">
        <v>174</v>
      </c>
      <c r="E19" s="47"/>
      <c r="F19" s="47">
        <v>208</v>
      </c>
      <c r="G19" s="47"/>
      <c r="H19" s="47">
        <v>146</v>
      </c>
      <c r="I19" s="47"/>
      <c r="J19" s="47">
        <v>204</v>
      </c>
      <c r="K19" s="47"/>
      <c r="L19" s="47">
        <v>142</v>
      </c>
      <c r="M19" s="47"/>
      <c r="N19" s="47">
        <v>204</v>
      </c>
      <c r="O19" s="47">
        <v>204</v>
      </c>
      <c r="P19" s="47">
        <v>204</v>
      </c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350"/>
    </row>
    <row r="20" spans="1:28" ht="15.75">
      <c r="A20" s="251" t="s">
        <v>119</v>
      </c>
      <c r="B20" s="47">
        <v>157</v>
      </c>
      <c r="C20" s="47"/>
      <c r="D20" s="47">
        <v>157</v>
      </c>
      <c r="E20" s="47"/>
      <c r="F20" s="47">
        <v>157</v>
      </c>
      <c r="G20" s="47"/>
      <c r="H20" s="47">
        <v>157</v>
      </c>
      <c r="I20" s="47"/>
      <c r="J20" s="47">
        <v>115</v>
      </c>
      <c r="K20" s="47"/>
      <c r="L20" s="47">
        <v>110</v>
      </c>
      <c r="M20" s="47"/>
      <c r="N20" s="47">
        <v>157</v>
      </c>
      <c r="O20" s="47">
        <v>157</v>
      </c>
      <c r="P20" s="47">
        <v>110</v>
      </c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350"/>
    </row>
    <row r="21" spans="1:28" ht="16.5" thickBot="1">
      <c r="A21" s="255" t="s">
        <v>120</v>
      </c>
      <c r="B21" s="248">
        <v>118</v>
      </c>
      <c r="C21" s="248">
        <v>26</v>
      </c>
      <c r="D21" s="248">
        <v>118</v>
      </c>
      <c r="E21" s="248">
        <v>26</v>
      </c>
      <c r="F21" s="248">
        <v>118</v>
      </c>
      <c r="G21" s="248">
        <v>26</v>
      </c>
      <c r="H21" s="248">
        <v>118</v>
      </c>
      <c r="I21" s="248">
        <v>26</v>
      </c>
      <c r="J21" s="248">
        <v>118</v>
      </c>
      <c r="K21" s="248">
        <v>26</v>
      </c>
      <c r="L21" s="248">
        <v>118</v>
      </c>
      <c r="M21" s="248">
        <v>26</v>
      </c>
      <c r="N21" s="248">
        <v>118</v>
      </c>
      <c r="O21" s="248">
        <v>118</v>
      </c>
      <c r="P21" s="248">
        <v>118</v>
      </c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351"/>
    </row>
    <row r="22" spans="1:28" ht="31.5">
      <c r="A22" s="106" t="s">
        <v>121</v>
      </c>
      <c r="B22" s="264">
        <f>SUM(B23:B32)</f>
        <v>971</v>
      </c>
      <c r="C22" s="264">
        <f aca="true" t="shared" si="2" ref="C22:Y22">SUM(C23:C32)</f>
        <v>236</v>
      </c>
      <c r="D22" s="264">
        <f t="shared" si="2"/>
        <v>945</v>
      </c>
      <c r="E22" s="264">
        <f t="shared" si="2"/>
        <v>127</v>
      </c>
      <c r="F22" s="264">
        <f t="shared" si="2"/>
        <v>954</v>
      </c>
      <c r="G22" s="264">
        <f t="shared" si="2"/>
        <v>11</v>
      </c>
      <c r="H22" s="264">
        <f t="shared" si="2"/>
        <v>2428</v>
      </c>
      <c r="I22" s="264">
        <f t="shared" si="2"/>
        <v>81</v>
      </c>
      <c r="J22" s="264">
        <f t="shared" si="2"/>
        <v>1004</v>
      </c>
      <c r="K22" s="264">
        <f t="shared" si="2"/>
        <v>88</v>
      </c>
      <c r="L22" s="264">
        <f t="shared" si="2"/>
        <v>978</v>
      </c>
      <c r="M22" s="264">
        <f t="shared" si="2"/>
        <v>92</v>
      </c>
      <c r="N22" s="264">
        <f t="shared" si="2"/>
        <v>741</v>
      </c>
      <c r="O22" s="264">
        <f t="shared" si="2"/>
        <v>2310</v>
      </c>
      <c r="P22" s="264">
        <f t="shared" si="2"/>
        <v>721</v>
      </c>
      <c r="Q22" s="264"/>
      <c r="R22" s="264"/>
      <c r="S22" s="264"/>
      <c r="T22" s="264">
        <f t="shared" si="2"/>
        <v>35</v>
      </c>
      <c r="U22" s="264">
        <f t="shared" si="2"/>
        <v>32</v>
      </c>
      <c r="V22" s="264">
        <f t="shared" si="2"/>
        <v>76</v>
      </c>
      <c r="W22" s="264">
        <f t="shared" si="2"/>
        <v>244</v>
      </c>
      <c r="X22" s="264">
        <f t="shared" si="2"/>
        <v>135</v>
      </c>
      <c r="Y22" s="264">
        <f t="shared" si="2"/>
        <v>248</v>
      </c>
      <c r="Z22" s="264"/>
      <c r="AA22" s="264"/>
      <c r="AB22" s="265"/>
    </row>
    <row r="23" spans="1:28" ht="15.75">
      <c r="A23" s="271" t="s">
        <v>122</v>
      </c>
      <c r="B23" s="75">
        <v>371</v>
      </c>
      <c r="C23" s="75">
        <v>200</v>
      </c>
      <c r="D23" s="75">
        <v>371</v>
      </c>
      <c r="E23" s="75"/>
      <c r="F23" s="75">
        <v>343</v>
      </c>
      <c r="G23" s="75"/>
      <c r="H23" s="75">
        <v>343</v>
      </c>
      <c r="I23" s="75"/>
      <c r="J23" s="75">
        <v>377</v>
      </c>
      <c r="K23" s="75"/>
      <c r="L23" s="75">
        <v>377</v>
      </c>
      <c r="M23" s="75"/>
      <c r="N23" s="75">
        <v>151</v>
      </c>
      <c r="O23" s="75">
        <v>245</v>
      </c>
      <c r="P23" s="75">
        <v>147</v>
      </c>
      <c r="Q23" s="75"/>
      <c r="R23" s="75"/>
      <c r="S23" s="75"/>
      <c r="T23" s="75"/>
      <c r="U23" s="75"/>
      <c r="V23" s="75"/>
      <c r="W23" s="75">
        <v>220</v>
      </c>
      <c r="X23" s="75">
        <v>98</v>
      </c>
      <c r="Y23" s="75">
        <v>230</v>
      </c>
      <c r="Z23" s="75"/>
      <c r="AA23" s="75"/>
      <c r="AB23" s="352"/>
    </row>
    <row r="24" spans="1:28" ht="15.75">
      <c r="A24" s="271" t="s">
        <v>123</v>
      </c>
      <c r="B24" s="75">
        <v>126</v>
      </c>
      <c r="C24" s="75"/>
      <c r="D24" s="75">
        <v>126</v>
      </c>
      <c r="E24" s="75"/>
      <c r="F24" s="75">
        <v>121</v>
      </c>
      <c r="G24" s="75"/>
      <c r="H24" s="75">
        <v>121</v>
      </c>
      <c r="I24" s="75"/>
      <c r="J24" s="75">
        <v>121</v>
      </c>
      <c r="K24" s="75"/>
      <c r="L24" s="75">
        <v>121</v>
      </c>
      <c r="M24" s="75"/>
      <c r="N24" s="75">
        <v>126</v>
      </c>
      <c r="O24" s="75">
        <v>121</v>
      </c>
      <c r="P24" s="75">
        <v>121</v>
      </c>
      <c r="Q24" s="75"/>
      <c r="R24" s="75"/>
      <c r="S24" s="75"/>
      <c r="T24" s="75"/>
      <c r="U24" s="75"/>
      <c r="V24" s="75"/>
      <c r="W24" s="75">
        <v>8</v>
      </c>
      <c r="X24" s="75">
        <v>12</v>
      </c>
      <c r="Y24" s="75">
        <v>12</v>
      </c>
      <c r="Z24" s="75"/>
      <c r="AA24" s="75"/>
      <c r="AB24" s="352"/>
    </row>
    <row r="25" spans="1:28" ht="15.75">
      <c r="A25" s="271" t="s">
        <v>124</v>
      </c>
      <c r="B25" s="75">
        <v>80</v>
      </c>
      <c r="C25" s="75"/>
      <c r="D25" s="75">
        <v>80</v>
      </c>
      <c r="E25" s="75">
        <v>72</v>
      </c>
      <c r="F25" s="75">
        <v>80</v>
      </c>
      <c r="G25" s="75"/>
      <c r="H25" s="75">
        <v>1580</v>
      </c>
      <c r="I25" s="75">
        <v>19</v>
      </c>
      <c r="J25" s="75">
        <v>80</v>
      </c>
      <c r="K25" s="75">
        <v>80</v>
      </c>
      <c r="L25" s="75">
        <v>80</v>
      </c>
      <c r="M25" s="75">
        <v>19</v>
      </c>
      <c r="N25" s="75">
        <v>80</v>
      </c>
      <c r="O25" s="75">
        <v>1580</v>
      </c>
      <c r="P25" s="75">
        <v>80</v>
      </c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352"/>
    </row>
    <row r="26" spans="1:28" ht="15.75">
      <c r="A26" s="271" t="s">
        <v>722</v>
      </c>
      <c r="B26" s="75">
        <v>63</v>
      </c>
      <c r="C26" s="75"/>
      <c r="D26" s="75">
        <v>63</v>
      </c>
      <c r="E26" s="75"/>
      <c r="F26" s="75">
        <v>63</v>
      </c>
      <c r="G26" s="75"/>
      <c r="H26" s="75">
        <v>63</v>
      </c>
      <c r="I26" s="75"/>
      <c r="J26" s="75">
        <v>63</v>
      </c>
      <c r="K26" s="75"/>
      <c r="L26" s="75">
        <v>63</v>
      </c>
      <c r="M26" s="75"/>
      <c r="N26" s="75">
        <v>63</v>
      </c>
      <c r="O26" s="75">
        <v>63</v>
      </c>
      <c r="P26" s="75">
        <v>63</v>
      </c>
      <c r="Q26" s="75"/>
      <c r="R26" s="75"/>
      <c r="S26" s="75"/>
      <c r="T26" s="75"/>
      <c r="U26" s="75"/>
      <c r="V26" s="75"/>
      <c r="W26" s="75">
        <v>5</v>
      </c>
      <c r="X26" s="75"/>
      <c r="Y26" s="75"/>
      <c r="Z26" s="75"/>
      <c r="AA26" s="75"/>
      <c r="AB26" s="352"/>
    </row>
    <row r="27" spans="1:28" ht="15.75">
      <c r="A27" s="271" t="s">
        <v>126</v>
      </c>
      <c r="B27" s="75">
        <v>22</v>
      </c>
      <c r="C27" s="75"/>
      <c r="D27" s="75">
        <v>22</v>
      </c>
      <c r="E27" s="75"/>
      <c r="F27" s="75">
        <v>22</v>
      </c>
      <c r="G27" s="75"/>
      <c r="H27" s="75">
        <v>22</v>
      </c>
      <c r="I27" s="75"/>
      <c r="J27" s="75">
        <v>27</v>
      </c>
      <c r="K27" s="75"/>
      <c r="L27" s="75">
        <v>27</v>
      </c>
      <c r="M27" s="75"/>
      <c r="N27" s="75">
        <v>21</v>
      </c>
      <c r="O27" s="75">
        <v>21</v>
      </c>
      <c r="P27" s="75">
        <v>26</v>
      </c>
      <c r="Q27" s="75"/>
      <c r="R27" s="75"/>
      <c r="S27" s="75"/>
      <c r="T27" s="75"/>
      <c r="U27" s="75"/>
      <c r="V27" s="75"/>
      <c r="W27" s="75">
        <v>1</v>
      </c>
      <c r="X27" s="75">
        <v>1</v>
      </c>
      <c r="Y27" s="75">
        <v>1</v>
      </c>
      <c r="Z27" s="75"/>
      <c r="AA27" s="75"/>
      <c r="AB27" s="352"/>
    </row>
    <row r="28" spans="1:28" ht="15.75">
      <c r="A28" s="271" t="s">
        <v>127</v>
      </c>
      <c r="B28" s="75">
        <v>83</v>
      </c>
      <c r="C28" s="75"/>
      <c r="D28" s="75">
        <v>60</v>
      </c>
      <c r="E28" s="75"/>
      <c r="F28" s="75">
        <v>83</v>
      </c>
      <c r="G28" s="75"/>
      <c r="H28" s="75">
        <v>60</v>
      </c>
      <c r="I28" s="75"/>
      <c r="J28" s="75">
        <v>83</v>
      </c>
      <c r="K28" s="75"/>
      <c r="L28" s="75">
        <v>60</v>
      </c>
      <c r="M28" s="75"/>
      <c r="N28" s="75">
        <v>83</v>
      </c>
      <c r="O28" s="75">
        <v>83</v>
      </c>
      <c r="P28" s="75">
        <v>83</v>
      </c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352"/>
    </row>
    <row r="29" spans="1:28" ht="15.75">
      <c r="A29" s="271" t="s">
        <v>128</v>
      </c>
      <c r="B29" s="75">
        <v>64</v>
      </c>
      <c r="C29" s="75"/>
      <c r="D29" s="75">
        <v>61</v>
      </c>
      <c r="E29" s="75">
        <v>55</v>
      </c>
      <c r="F29" s="75">
        <v>64</v>
      </c>
      <c r="G29" s="75"/>
      <c r="H29" s="75">
        <v>61</v>
      </c>
      <c r="I29" s="75">
        <v>55</v>
      </c>
      <c r="J29" s="75">
        <v>64</v>
      </c>
      <c r="K29" s="75"/>
      <c r="L29" s="75">
        <v>61</v>
      </c>
      <c r="M29" s="75">
        <v>55</v>
      </c>
      <c r="N29" s="75">
        <v>64</v>
      </c>
      <c r="O29" s="75">
        <v>64</v>
      </c>
      <c r="P29" s="75">
        <v>64</v>
      </c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352"/>
    </row>
    <row r="30" spans="1:28" ht="15.75">
      <c r="A30" s="271" t="s">
        <v>129</v>
      </c>
      <c r="B30" s="75">
        <v>9</v>
      </c>
      <c r="C30" s="75"/>
      <c r="D30" s="75">
        <v>9</v>
      </c>
      <c r="E30" s="75"/>
      <c r="F30" s="75">
        <v>14</v>
      </c>
      <c r="G30" s="75"/>
      <c r="H30" s="75">
        <v>14</v>
      </c>
      <c r="I30" s="75"/>
      <c r="J30" s="75">
        <v>21</v>
      </c>
      <c r="K30" s="75"/>
      <c r="L30" s="75">
        <v>21</v>
      </c>
      <c r="M30" s="75"/>
      <c r="N30" s="75">
        <v>8</v>
      </c>
      <c r="O30" s="75">
        <v>13</v>
      </c>
      <c r="P30" s="75">
        <v>20</v>
      </c>
      <c r="Q30" s="75"/>
      <c r="R30" s="75"/>
      <c r="S30" s="75"/>
      <c r="T30" s="75"/>
      <c r="U30" s="75"/>
      <c r="V30" s="75"/>
      <c r="W30" s="75">
        <v>1</v>
      </c>
      <c r="X30" s="75">
        <v>1</v>
      </c>
      <c r="Y30" s="75">
        <v>1</v>
      </c>
      <c r="Z30" s="75"/>
      <c r="AA30" s="75"/>
      <c r="AB30" s="352"/>
    </row>
    <row r="31" spans="1:28" ht="15.75">
      <c r="A31" s="271" t="s">
        <v>130</v>
      </c>
      <c r="B31" s="75">
        <v>100</v>
      </c>
      <c r="C31" s="75"/>
      <c r="D31" s="75">
        <v>100</v>
      </c>
      <c r="E31" s="75"/>
      <c r="F31" s="75">
        <v>100</v>
      </c>
      <c r="G31" s="75"/>
      <c r="H31" s="75">
        <v>100</v>
      </c>
      <c r="I31" s="75"/>
      <c r="J31" s="75">
        <v>92</v>
      </c>
      <c r="K31" s="75"/>
      <c r="L31" s="75">
        <v>92</v>
      </c>
      <c r="M31" s="75">
        <v>8</v>
      </c>
      <c r="N31" s="75">
        <v>100</v>
      </c>
      <c r="O31" s="75">
        <v>100</v>
      </c>
      <c r="P31" s="75">
        <v>100</v>
      </c>
      <c r="Q31" s="75"/>
      <c r="R31" s="75"/>
      <c r="S31" s="75"/>
      <c r="T31" s="75"/>
      <c r="U31" s="75"/>
      <c r="V31" s="75"/>
      <c r="W31" s="75"/>
      <c r="X31" s="75"/>
      <c r="Y31" s="75">
        <v>4</v>
      </c>
      <c r="Z31" s="75"/>
      <c r="AA31" s="75"/>
      <c r="AB31" s="352"/>
    </row>
    <row r="32" spans="1:28" ht="16.5" thickBot="1">
      <c r="A32" s="272" t="s">
        <v>131</v>
      </c>
      <c r="B32" s="122">
        <v>53</v>
      </c>
      <c r="C32" s="122">
        <v>36</v>
      </c>
      <c r="D32" s="122">
        <v>53</v>
      </c>
      <c r="E32" s="122"/>
      <c r="F32" s="122">
        <v>64</v>
      </c>
      <c r="G32" s="122">
        <v>11</v>
      </c>
      <c r="H32" s="122">
        <v>64</v>
      </c>
      <c r="I32" s="122">
        <v>7</v>
      </c>
      <c r="J32" s="122">
        <v>76</v>
      </c>
      <c r="K32" s="122">
        <v>8</v>
      </c>
      <c r="L32" s="122">
        <v>76</v>
      </c>
      <c r="M32" s="122">
        <v>10</v>
      </c>
      <c r="N32" s="122">
        <v>45</v>
      </c>
      <c r="O32" s="122">
        <v>20</v>
      </c>
      <c r="P32" s="122">
        <v>17</v>
      </c>
      <c r="Q32" s="122"/>
      <c r="R32" s="122"/>
      <c r="S32" s="122"/>
      <c r="T32" s="122">
        <v>35</v>
      </c>
      <c r="U32" s="122">
        <v>32</v>
      </c>
      <c r="V32" s="122">
        <v>76</v>
      </c>
      <c r="W32" s="122">
        <v>9</v>
      </c>
      <c r="X32" s="122">
        <v>23</v>
      </c>
      <c r="Y32" s="122"/>
      <c r="Z32" s="122"/>
      <c r="AA32" s="122"/>
      <c r="AB32" s="353"/>
    </row>
    <row r="33" spans="1:28" ht="47.25">
      <c r="A33" s="118" t="s">
        <v>168</v>
      </c>
      <c r="B33" s="264">
        <f>SUM(B34:B38)</f>
        <v>614</v>
      </c>
      <c r="C33" s="264"/>
      <c r="D33" s="264">
        <f aca="true" t="shared" si="3" ref="D33:Y33">SUM(D34:D38)</f>
        <v>614</v>
      </c>
      <c r="E33" s="264">
        <f t="shared" si="3"/>
        <v>52</v>
      </c>
      <c r="F33" s="264">
        <f t="shared" si="3"/>
        <v>650</v>
      </c>
      <c r="G33" s="264"/>
      <c r="H33" s="264">
        <f t="shared" si="3"/>
        <v>650</v>
      </c>
      <c r="I33" s="264">
        <f t="shared" si="3"/>
        <v>52</v>
      </c>
      <c r="J33" s="264">
        <f t="shared" si="3"/>
        <v>626</v>
      </c>
      <c r="K33" s="264"/>
      <c r="L33" s="264">
        <f t="shared" si="3"/>
        <v>626</v>
      </c>
      <c r="M33" s="264">
        <f t="shared" si="3"/>
        <v>52</v>
      </c>
      <c r="N33" s="264">
        <f t="shared" si="3"/>
        <v>437</v>
      </c>
      <c r="O33" s="264">
        <f t="shared" si="3"/>
        <v>468</v>
      </c>
      <c r="P33" s="264">
        <f t="shared" si="3"/>
        <v>407</v>
      </c>
      <c r="Q33" s="264"/>
      <c r="R33" s="264"/>
      <c r="S33" s="264"/>
      <c r="T33" s="264">
        <f t="shared" si="3"/>
        <v>12</v>
      </c>
      <c r="U33" s="264">
        <f t="shared" si="3"/>
        <v>12</v>
      </c>
      <c r="V33" s="264">
        <f t="shared" si="3"/>
        <v>12</v>
      </c>
      <c r="W33" s="264">
        <f t="shared" si="3"/>
        <v>165</v>
      </c>
      <c r="X33" s="264">
        <f t="shared" si="3"/>
        <v>170</v>
      </c>
      <c r="Y33" s="264">
        <f t="shared" si="3"/>
        <v>207</v>
      </c>
      <c r="Z33" s="264"/>
      <c r="AA33" s="311"/>
      <c r="AB33" s="312"/>
    </row>
    <row r="34" spans="1:28" ht="15.75">
      <c r="A34" s="204" t="s">
        <v>169</v>
      </c>
      <c r="B34" s="75">
        <v>73</v>
      </c>
      <c r="C34" s="75"/>
      <c r="D34" s="75">
        <v>73</v>
      </c>
      <c r="E34" s="75"/>
      <c r="F34" s="75">
        <v>83</v>
      </c>
      <c r="G34" s="75"/>
      <c r="H34" s="75">
        <v>83</v>
      </c>
      <c r="I34" s="75"/>
      <c r="J34" s="75">
        <v>89</v>
      </c>
      <c r="K34" s="75"/>
      <c r="L34" s="75">
        <v>89</v>
      </c>
      <c r="M34" s="75"/>
      <c r="N34" s="75">
        <v>43</v>
      </c>
      <c r="O34" s="75">
        <v>44</v>
      </c>
      <c r="P34" s="75">
        <v>28</v>
      </c>
      <c r="Q34" s="75"/>
      <c r="R34" s="75"/>
      <c r="S34" s="75"/>
      <c r="T34" s="75"/>
      <c r="U34" s="75"/>
      <c r="V34" s="75"/>
      <c r="W34" s="75">
        <v>30</v>
      </c>
      <c r="X34" s="75">
        <v>39</v>
      </c>
      <c r="Y34" s="75">
        <v>61</v>
      </c>
      <c r="Z34" s="75"/>
      <c r="AA34" s="75"/>
      <c r="AB34" s="352"/>
    </row>
    <row r="35" spans="1:28" ht="15.75">
      <c r="A35" s="204" t="s">
        <v>170</v>
      </c>
      <c r="B35" s="75">
        <v>38</v>
      </c>
      <c r="C35" s="75"/>
      <c r="D35" s="75">
        <v>38</v>
      </c>
      <c r="E35" s="75">
        <v>3</v>
      </c>
      <c r="F35" s="75">
        <v>38</v>
      </c>
      <c r="G35" s="75"/>
      <c r="H35" s="75">
        <v>38</v>
      </c>
      <c r="I35" s="75">
        <v>3</v>
      </c>
      <c r="J35" s="75">
        <v>38</v>
      </c>
      <c r="K35" s="75"/>
      <c r="L35" s="75">
        <v>38</v>
      </c>
      <c r="M35" s="75">
        <v>3</v>
      </c>
      <c r="N35" s="75">
        <v>26</v>
      </c>
      <c r="O35" s="75">
        <v>26</v>
      </c>
      <c r="P35" s="75">
        <v>26</v>
      </c>
      <c r="Q35" s="75"/>
      <c r="R35" s="75"/>
      <c r="S35" s="75"/>
      <c r="T35" s="75">
        <v>12</v>
      </c>
      <c r="U35" s="75">
        <v>12</v>
      </c>
      <c r="V35" s="75">
        <v>12</v>
      </c>
      <c r="W35" s="75"/>
      <c r="X35" s="75"/>
      <c r="Y35" s="75"/>
      <c r="Z35" s="75"/>
      <c r="AA35" s="75"/>
      <c r="AB35" s="352"/>
    </row>
    <row r="36" spans="1:28" ht="15.75">
      <c r="A36" s="204" t="s">
        <v>171</v>
      </c>
      <c r="B36" s="75">
        <v>202</v>
      </c>
      <c r="C36" s="75"/>
      <c r="D36" s="75">
        <v>202</v>
      </c>
      <c r="E36" s="75">
        <v>20</v>
      </c>
      <c r="F36" s="75">
        <v>227</v>
      </c>
      <c r="G36" s="75"/>
      <c r="H36" s="75">
        <v>227</v>
      </c>
      <c r="I36" s="75">
        <v>20</v>
      </c>
      <c r="J36" s="75">
        <v>243</v>
      </c>
      <c r="K36" s="75"/>
      <c r="L36" s="75">
        <v>243</v>
      </c>
      <c r="M36" s="75">
        <v>20</v>
      </c>
      <c r="N36" s="75">
        <v>155</v>
      </c>
      <c r="O36" s="75">
        <v>155</v>
      </c>
      <c r="P36" s="75">
        <v>154</v>
      </c>
      <c r="Q36" s="75"/>
      <c r="R36" s="75"/>
      <c r="S36" s="75"/>
      <c r="T36" s="75"/>
      <c r="U36" s="75"/>
      <c r="V36" s="75"/>
      <c r="W36" s="75">
        <v>47</v>
      </c>
      <c r="X36" s="75">
        <v>72</v>
      </c>
      <c r="Y36" s="75">
        <v>89</v>
      </c>
      <c r="Z36" s="75"/>
      <c r="AA36" s="75"/>
      <c r="AB36" s="352"/>
    </row>
    <row r="37" spans="1:28" ht="15.75">
      <c r="A37" s="204" t="s">
        <v>172</v>
      </c>
      <c r="B37" s="75">
        <v>166</v>
      </c>
      <c r="C37" s="75"/>
      <c r="D37" s="75">
        <v>166</v>
      </c>
      <c r="E37" s="75">
        <v>12</v>
      </c>
      <c r="F37" s="75">
        <v>162</v>
      </c>
      <c r="G37" s="75"/>
      <c r="H37" s="75">
        <v>162</v>
      </c>
      <c r="I37" s="75">
        <v>12</v>
      </c>
      <c r="J37" s="75">
        <v>99</v>
      </c>
      <c r="K37" s="75"/>
      <c r="L37" s="75">
        <v>99</v>
      </c>
      <c r="M37" s="75">
        <v>12</v>
      </c>
      <c r="N37" s="75">
        <v>93</v>
      </c>
      <c r="O37" s="75">
        <v>123</v>
      </c>
      <c r="P37" s="75">
        <v>59</v>
      </c>
      <c r="Q37" s="75"/>
      <c r="R37" s="75"/>
      <c r="S37" s="75"/>
      <c r="T37" s="75"/>
      <c r="U37" s="75"/>
      <c r="V37" s="75"/>
      <c r="W37" s="75">
        <v>73</v>
      </c>
      <c r="X37" s="75">
        <v>39</v>
      </c>
      <c r="Y37" s="75">
        <v>40</v>
      </c>
      <c r="Z37" s="75"/>
      <c r="AA37" s="75"/>
      <c r="AB37" s="352"/>
    </row>
    <row r="38" spans="1:28" ht="16.5" thickBot="1">
      <c r="A38" s="205" t="s">
        <v>173</v>
      </c>
      <c r="B38" s="75">
        <v>135</v>
      </c>
      <c r="C38" s="75"/>
      <c r="D38" s="75">
        <v>135</v>
      </c>
      <c r="E38" s="75">
        <v>17</v>
      </c>
      <c r="F38" s="75">
        <v>140</v>
      </c>
      <c r="G38" s="75"/>
      <c r="H38" s="75">
        <v>140</v>
      </c>
      <c r="I38" s="75">
        <v>17</v>
      </c>
      <c r="J38" s="75">
        <v>157</v>
      </c>
      <c r="K38" s="75"/>
      <c r="L38" s="75">
        <v>157</v>
      </c>
      <c r="M38" s="75">
        <v>17</v>
      </c>
      <c r="N38" s="75">
        <v>120</v>
      </c>
      <c r="O38" s="75">
        <v>120</v>
      </c>
      <c r="P38" s="75">
        <v>140</v>
      </c>
      <c r="Q38" s="75"/>
      <c r="R38" s="75"/>
      <c r="S38" s="75"/>
      <c r="T38" s="75"/>
      <c r="U38" s="75"/>
      <c r="V38" s="75"/>
      <c r="W38" s="75">
        <v>15</v>
      </c>
      <c r="X38" s="75">
        <v>20</v>
      </c>
      <c r="Y38" s="75">
        <v>17</v>
      </c>
      <c r="Z38" s="122"/>
      <c r="AA38" s="122"/>
      <c r="AB38" s="353"/>
    </row>
    <row r="39" spans="1:28" ht="31.5">
      <c r="A39" s="106" t="s">
        <v>132</v>
      </c>
      <c r="B39" s="264">
        <f>SUM(B40:B45)</f>
        <v>666</v>
      </c>
      <c r="C39" s="264">
        <f aca="true" t="shared" si="4" ref="C39:Y39">SUM(C40:C45)</f>
        <v>20</v>
      </c>
      <c r="D39" s="264">
        <f t="shared" si="4"/>
        <v>645</v>
      </c>
      <c r="E39" s="264">
        <f t="shared" si="4"/>
        <v>98</v>
      </c>
      <c r="F39" s="264">
        <f t="shared" si="4"/>
        <v>666</v>
      </c>
      <c r="G39" s="264">
        <f t="shared" si="4"/>
        <v>20</v>
      </c>
      <c r="H39" s="264">
        <f t="shared" si="4"/>
        <v>653</v>
      </c>
      <c r="I39" s="264">
        <f t="shared" si="4"/>
        <v>98</v>
      </c>
      <c r="J39" s="264">
        <f t="shared" si="4"/>
        <v>652</v>
      </c>
      <c r="K39" s="264">
        <f t="shared" si="4"/>
        <v>20</v>
      </c>
      <c r="L39" s="264">
        <f t="shared" si="4"/>
        <v>634</v>
      </c>
      <c r="M39" s="264">
        <f t="shared" si="4"/>
        <v>98</v>
      </c>
      <c r="N39" s="264">
        <f t="shared" si="4"/>
        <v>494</v>
      </c>
      <c r="O39" s="264">
        <f t="shared" si="4"/>
        <v>496</v>
      </c>
      <c r="P39" s="264">
        <f t="shared" si="4"/>
        <v>457</v>
      </c>
      <c r="Q39" s="264"/>
      <c r="R39" s="264"/>
      <c r="S39" s="264"/>
      <c r="T39" s="264">
        <f t="shared" si="4"/>
        <v>20</v>
      </c>
      <c r="U39" s="264">
        <f t="shared" si="4"/>
        <v>20</v>
      </c>
      <c r="V39" s="264">
        <f t="shared" si="4"/>
        <v>20</v>
      </c>
      <c r="W39" s="264">
        <f t="shared" si="4"/>
        <v>157</v>
      </c>
      <c r="X39" s="264">
        <f t="shared" si="4"/>
        <v>154</v>
      </c>
      <c r="Y39" s="264">
        <f t="shared" si="4"/>
        <v>184</v>
      </c>
      <c r="Z39" s="311"/>
      <c r="AA39" s="311"/>
      <c r="AB39" s="312"/>
    </row>
    <row r="40" spans="1:28" ht="15.75">
      <c r="A40" s="215" t="s">
        <v>133</v>
      </c>
      <c r="B40" s="75">
        <v>78</v>
      </c>
      <c r="C40" s="75"/>
      <c r="D40" s="75">
        <v>78</v>
      </c>
      <c r="E40" s="75">
        <v>40</v>
      </c>
      <c r="F40" s="75">
        <v>78</v>
      </c>
      <c r="G40" s="75"/>
      <c r="H40" s="75">
        <v>78</v>
      </c>
      <c r="I40" s="75">
        <v>40</v>
      </c>
      <c r="J40" s="75">
        <v>78</v>
      </c>
      <c r="K40" s="75"/>
      <c r="L40" s="75">
        <v>78</v>
      </c>
      <c r="M40" s="75">
        <v>40</v>
      </c>
      <c r="N40" s="75">
        <v>78</v>
      </c>
      <c r="O40" s="75">
        <v>78</v>
      </c>
      <c r="P40" s="75">
        <v>78</v>
      </c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352"/>
    </row>
    <row r="41" spans="1:28" ht="15.75">
      <c r="A41" s="215" t="s">
        <v>134</v>
      </c>
      <c r="B41" s="75">
        <v>68</v>
      </c>
      <c r="C41" s="75"/>
      <c r="D41" s="75">
        <v>64</v>
      </c>
      <c r="E41" s="75"/>
      <c r="F41" s="75">
        <v>69</v>
      </c>
      <c r="G41" s="75"/>
      <c r="H41" s="75">
        <v>66</v>
      </c>
      <c r="I41" s="75"/>
      <c r="J41" s="75">
        <v>34</v>
      </c>
      <c r="K41" s="75"/>
      <c r="L41" s="75">
        <v>34</v>
      </c>
      <c r="M41" s="75"/>
      <c r="N41" s="75">
        <v>70</v>
      </c>
      <c r="O41" s="75">
        <v>70</v>
      </c>
      <c r="P41" s="75">
        <v>40</v>
      </c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352"/>
    </row>
    <row r="42" spans="1:28" ht="15.75">
      <c r="A42" s="215" t="s">
        <v>135</v>
      </c>
      <c r="B42" s="75">
        <v>255</v>
      </c>
      <c r="C42" s="75">
        <v>20</v>
      </c>
      <c r="D42" s="75">
        <v>238</v>
      </c>
      <c r="E42" s="75">
        <v>20</v>
      </c>
      <c r="F42" s="75">
        <v>254</v>
      </c>
      <c r="G42" s="75">
        <v>20</v>
      </c>
      <c r="H42" s="75">
        <v>244</v>
      </c>
      <c r="I42" s="75">
        <v>20</v>
      </c>
      <c r="J42" s="75">
        <v>277</v>
      </c>
      <c r="K42" s="75">
        <v>20</v>
      </c>
      <c r="L42" s="75">
        <v>259</v>
      </c>
      <c r="M42" s="75">
        <v>20</v>
      </c>
      <c r="N42" s="75">
        <v>78</v>
      </c>
      <c r="O42" s="75">
        <v>80</v>
      </c>
      <c r="P42" s="75">
        <v>73</v>
      </c>
      <c r="Q42" s="75"/>
      <c r="R42" s="75"/>
      <c r="S42" s="75"/>
      <c r="T42" s="75">
        <v>20</v>
      </c>
      <c r="U42" s="75">
        <v>20</v>
      </c>
      <c r="V42" s="75">
        <v>20</v>
      </c>
      <c r="W42" s="75">
        <v>157</v>
      </c>
      <c r="X42" s="75">
        <v>154</v>
      </c>
      <c r="Y42" s="75">
        <v>184</v>
      </c>
      <c r="Z42" s="75"/>
      <c r="AA42" s="75"/>
      <c r="AB42" s="352"/>
    </row>
    <row r="43" spans="1:28" ht="15.75">
      <c r="A43" s="215" t="s">
        <v>136</v>
      </c>
      <c r="B43" s="75">
        <v>80</v>
      </c>
      <c r="C43" s="75"/>
      <c r="D43" s="75">
        <v>80</v>
      </c>
      <c r="E43" s="75"/>
      <c r="F43" s="75">
        <v>80</v>
      </c>
      <c r="G43" s="75"/>
      <c r="H43" s="75">
        <v>80</v>
      </c>
      <c r="I43" s="75"/>
      <c r="J43" s="75">
        <v>78</v>
      </c>
      <c r="K43" s="75"/>
      <c r="L43" s="75">
        <v>78</v>
      </c>
      <c r="M43" s="75"/>
      <c r="N43" s="75">
        <v>80</v>
      </c>
      <c r="O43" s="75">
        <v>80</v>
      </c>
      <c r="P43" s="75">
        <v>78</v>
      </c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352"/>
    </row>
    <row r="44" spans="1:28" ht="15.75">
      <c r="A44" s="215" t="s">
        <v>137</v>
      </c>
      <c r="B44" s="75">
        <v>84</v>
      </c>
      <c r="C44" s="75"/>
      <c r="D44" s="75">
        <v>84</v>
      </c>
      <c r="E44" s="75">
        <v>17</v>
      </c>
      <c r="F44" s="75">
        <v>84</v>
      </c>
      <c r="G44" s="75"/>
      <c r="H44" s="75">
        <v>84</v>
      </c>
      <c r="I44" s="75">
        <v>17</v>
      </c>
      <c r="J44" s="75">
        <v>84</v>
      </c>
      <c r="K44" s="75"/>
      <c r="L44" s="75">
        <v>84</v>
      </c>
      <c r="M44" s="75">
        <v>17</v>
      </c>
      <c r="N44" s="75">
        <v>88</v>
      </c>
      <c r="O44" s="75">
        <v>88</v>
      </c>
      <c r="P44" s="75">
        <v>88</v>
      </c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352"/>
    </row>
    <row r="45" spans="1:28" ht="16.5" thickBot="1">
      <c r="A45" s="295" t="s">
        <v>138</v>
      </c>
      <c r="B45" s="354">
        <v>101</v>
      </c>
      <c r="C45" s="354"/>
      <c r="D45" s="354">
        <v>101</v>
      </c>
      <c r="E45" s="354">
        <v>21</v>
      </c>
      <c r="F45" s="354">
        <v>101</v>
      </c>
      <c r="G45" s="354"/>
      <c r="H45" s="354">
        <v>101</v>
      </c>
      <c r="I45" s="354">
        <v>21</v>
      </c>
      <c r="J45" s="354">
        <v>101</v>
      </c>
      <c r="K45" s="354"/>
      <c r="L45" s="354">
        <v>101</v>
      </c>
      <c r="M45" s="354">
        <v>21</v>
      </c>
      <c r="N45" s="354">
        <v>100</v>
      </c>
      <c r="O45" s="354">
        <v>100</v>
      </c>
      <c r="P45" s="354">
        <v>100</v>
      </c>
      <c r="Q45" s="354"/>
      <c r="R45" s="354"/>
      <c r="S45" s="354"/>
      <c r="T45" s="354"/>
      <c r="U45" s="354"/>
      <c r="V45" s="354"/>
      <c r="W45" s="354"/>
      <c r="X45" s="354"/>
      <c r="Y45" s="354"/>
      <c r="Z45" s="354"/>
      <c r="AA45" s="354"/>
      <c r="AB45" s="355"/>
    </row>
    <row r="46" spans="1:28" ht="34.5" customHeight="1">
      <c r="A46" s="106" t="s">
        <v>150</v>
      </c>
      <c r="B46" s="264">
        <f>SUM(B47:B57)</f>
        <v>1513</v>
      </c>
      <c r="C46" s="264"/>
      <c r="D46" s="264">
        <f aca="true" t="shared" si="5" ref="D46:X46">SUM(D47:D57)</f>
        <v>1477</v>
      </c>
      <c r="E46" s="264">
        <f t="shared" si="5"/>
        <v>92</v>
      </c>
      <c r="F46" s="264">
        <f t="shared" si="5"/>
        <v>1481</v>
      </c>
      <c r="G46" s="264"/>
      <c r="H46" s="264">
        <f t="shared" si="5"/>
        <v>1433</v>
      </c>
      <c r="I46" s="264">
        <f t="shared" si="5"/>
        <v>82</v>
      </c>
      <c r="J46" s="264">
        <f t="shared" si="5"/>
        <v>1492</v>
      </c>
      <c r="K46" s="264"/>
      <c r="L46" s="264">
        <f t="shared" si="5"/>
        <v>1433</v>
      </c>
      <c r="M46" s="264">
        <f t="shared" si="5"/>
        <v>146</v>
      </c>
      <c r="N46" s="264">
        <f t="shared" si="5"/>
        <v>953</v>
      </c>
      <c r="O46" s="264">
        <f t="shared" si="5"/>
        <v>915</v>
      </c>
      <c r="P46" s="264">
        <f t="shared" si="5"/>
        <v>984</v>
      </c>
      <c r="Q46" s="264">
        <f t="shared" si="5"/>
        <v>321</v>
      </c>
      <c r="R46" s="264">
        <f t="shared" si="5"/>
        <v>313</v>
      </c>
      <c r="S46" s="264">
        <f t="shared" si="5"/>
        <v>305</v>
      </c>
      <c r="T46" s="264"/>
      <c r="U46" s="264"/>
      <c r="V46" s="264"/>
      <c r="W46" s="264">
        <f t="shared" si="5"/>
        <v>19</v>
      </c>
      <c r="X46" s="264">
        <f t="shared" si="5"/>
        <v>19</v>
      </c>
      <c r="Y46" s="264">
        <f>SUM(Y47:Y57)</f>
        <v>19</v>
      </c>
      <c r="Z46" s="264"/>
      <c r="AA46" s="264">
        <f>SUM(AA47:AA57)</f>
        <v>12622</v>
      </c>
      <c r="AB46" s="265">
        <f>SUM(AB47:AB57)</f>
        <v>1800</v>
      </c>
    </row>
    <row r="47" spans="1:28" ht="15.75">
      <c r="A47" s="271" t="s">
        <v>139</v>
      </c>
      <c r="B47" s="75">
        <v>111</v>
      </c>
      <c r="C47" s="75"/>
      <c r="D47" s="75">
        <v>90</v>
      </c>
      <c r="E47" s="75"/>
      <c r="F47" s="75">
        <v>108</v>
      </c>
      <c r="G47" s="75"/>
      <c r="H47" s="75">
        <v>87</v>
      </c>
      <c r="I47" s="75"/>
      <c r="J47" s="75">
        <v>108</v>
      </c>
      <c r="K47" s="75"/>
      <c r="L47" s="75">
        <v>87</v>
      </c>
      <c r="M47" s="75"/>
      <c r="N47" s="75">
        <v>71</v>
      </c>
      <c r="O47" s="75">
        <v>71</v>
      </c>
      <c r="P47" s="75">
        <v>72</v>
      </c>
      <c r="Q47" s="75">
        <v>21</v>
      </c>
      <c r="R47" s="75">
        <v>18</v>
      </c>
      <c r="S47" s="75">
        <v>17</v>
      </c>
      <c r="T47" s="75"/>
      <c r="U47" s="75"/>
      <c r="V47" s="75"/>
      <c r="W47" s="75">
        <v>19</v>
      </c>
      <c r="X47" s="75">
        <v>19</v>
      </c>
      <c r="Y47" s="75">
        <v>19</v>
      </c>
      <c r="Z47" s="75"/>
      <c r="AA47" s="75">
        <v>1800</v>
      </c>
      <c r="AB47" s="352">
        <v>1800</v>
      </c>
    </row>
    <row r="48" spans="1:28" ht="15.75">
      <c r="A48" s="271" t="s">
        <v>140</v>
      </c>
      <c r="B48" s="75">
        <v>137</v>
      </c>
      <c r="C48" s="75"/>
      <c r="D48" s="75">
        <v>137</v>
      </c>
      <c r="E48" s="75"/>
      <c r="F48" s="75">
        <v>135</v>
      </c>
      <c r="G48" s="75"/>
      <c r="H48" s="75">
        <v>135</v>
      </c>
      <c r="I48" s="75"/>
      <c r="J48" s="75">
        <v>133</v>
      </c>
      <c r="K48" s="75"/>
      <c r="L48" s="75">
        <v>133</v>
      </c>
      <c r="M48" s="75"/>
      <c r="N48" s="75">
        <v>100</v>
      </c>
      <c r="O48" s="75">
        <v>100</v>
      </c>
      <c r="P48" s="75">
        <v>100</v>
      </c>
      <c r="Q48" s="75">
        <v>37</v>
      </c>
      <c r="R48" s="75">
        <v>35</v>
      </c>
      <c r="S48" s="75">
        <v>33</v>
      </c>
      <c r="T48" s="75"/>
      <c r="U48" s="75"/>
      <c r="V48" s="75"/>
      <c r="W48" s="75"/>
      <c r="X48" s="75"/>
      <c r="Y48" s="75"/>
      <c r="Z48" s="75"/>
      <c r="AA48" s="75"/>
      <c r="AB48" s="352"/>
    </row>
    <row r="49" spans="1:28" ht="15.75">
      <c r="A49" s="271" t="s">
        <v>141</v>
      </c>
      <c r="B49" s="75">
        <v>117</v>
      </c>
      <c r="C49" s="75"/>
      <c r="D49" s="75">
        <v>117</v>
      </c>
      <c r="E49" s="75"/>
      <c r="F49" s="75">
        <v>116</v>
      </c>
      <c r="G49" s="75"/>
      <c r="H49" s="75">
        <v>116</v>
      </c>
      <c r="I49" s="75"/>
      <c r="J49" s="75">
        <v>114</v>
      </c>
      <c r="K49" s="75"/>
      <c r="L49" s="75">
        <v>114</v>
      </c>
      <c r="M49" s="75"/>
      <c r="N49" s="75">
        <v>102</v>
      </c>
      <c r="O49" s="75">
        <v>102</v>
      </c>
      <c r="P49" s="75">
        <v>102</v>
      </c>
      <c r="Q49" s="75">
        <v>15</v>
      </c>
      <c r="R49" s="75">
        <v>14</v>
      </c>
      <c r="S49" s="75">
        <v>12</v>
      </c>
      <c r="T49" s="75"/>
      <c r="U49" s="75"/>
      <c r="V49" s="75"/>
      <c r="W49" s="75"/>
      <c r="X49" s="75"/>
      <c r="Y49" s="75"/>
      <c r="Z49" s="75"/>
      <c r="AA49" s="75"/>
      <c r="AB49" s="352"/>
    </row>
    <row r="50" spans="1:28" ht="15.75">
      <c r="A50" s="271" t="s">
        <v>142</v>
      </c>
      <c r="B50" s="75">
        <v>129</v>
      </c>
      <c r="C50" s="75"/>
      <c r="D50" s="75">
        <v>129</v>
      </c>
      <c r="E50" s="75">
        <v>30</v>
      </c>
      <c r="F50" s="75">
        <v>119</v>
      </c>
      <c r="G50" s="75"/>
      <c r="H50" s="75">
        <v>119</v>
      </c>
      <c r="I50" s="75">
        <v>30</v>
      </c>
      <c r="J50" s="75">
        <v>132</v>
      </c>
      <c r="K50" s="75"/>
      <c r="L50" s="75">
        <v>132</v>
      </c>
      <c r="M50" s="75">
        <v>30</v>
      </c>
      <c r="N50" s="75">
        <v>114</v>
      </c>
      <c r="O50" s="75">
        <v>99</v>
      </c>
      <c r="P50" s="75">
        <v>167</v>
      </c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352"/>
    </row>
    <row r="51" spans="1:28" ht="15.75">
      <c r="A51" s="271" t="s">
        <v>143</v>
      </c>
      <c r="B51" s="75">
        <v>78</v>
      </c>
      <c r="C51" s="75"/>
      <c r="D51" s="75">
        <v>78</v>
      </c>
      <c r="E51" s="75"/>
      <c r="F51" s="75">
        <v>79</v>
      </c>
      <c r="G51" s="75"/>
      <c r="H51" s="75">
        <v>79</v>
      </c>
      <c r="I51" s="75"/>
      <c r="J51" s="75">
        <v>78</v>
      </c>
      <c r="K51" s="75"/>
      <c r="L51" s="75">
        <v>78</v>
      </c>
      <c r="M51" s="75">
        <v>79</v>
      </c>
      <c r="N51" s="75">
        <v>64</v>
      </c>
      <c r="O51" s="75">
        <v>65</v>
      </c>
      <c r="P51" s="75">
        <v>65</v>
      </c>
      <c r="Q51" s="75">
        <v>14</v>
      </c>
      <c r="R51" s="75">
        <v>14</v>
      </c>
      <c r="S51" s="75">
        <v>13</v>
      </c>
      <c r="T51" s="75"/>
      <c r="U51" s="75"/>
      <c r="V51" s="75"/>
      <c r="W51" s="75"/>
      <c r="X51" s="75"/>
      <c r="Y51" s="75"/>
      <c r="Z51" s="75"/>
      <c r="AA51" s="75">
        <v>1237</v>
      </c>
      <c r="AB51" s="352"/>
    </row>
    <row r="52" spans="1:28" ht="15.75">
      <c r="A52" s="271" t="s">
        <v>144</v>
      </c>
      <c r="B52" s="75">
        <v>86</v>
      </c>
      <c r="C52" s="75"/>
      <c r="D52" s="75">
        <v>86</v>
      </c>
      <c r="E52" s="75"/>
      <c r="F52" s="75">
        <v>86</v>
      </c>
      <c r="G52" s="75"/>
      <c r="H52" s="75">
        <v>86</v>
      </c>
      <c r="I52" s="75"/>
      <c r="J52" s="75">
        <v>86</v>
      </c>
      <c r="K52" s="75"/>
      <c r="L52" s="75">
        <v>86</v>
      </c>
      <c r="M52" s="75"/>
      <c r="N52" s="75">
        <v>60</v>
      </c>
      <c r="O52" s="75">
        <v>36</v>
      </c>
      <c r="P52" s="75">
        <v>36</v>
      </c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352"/>
    </row>
    <row r="53" spans="1:28" ht="15.75">
      <c r="A53" s="271" t="s">
        <v>145</v>
      </c>
      <c r="B53" s="75">
        <v>133</v>
      </c>
      <c r="C53" s="75"/>
      <c r="D53" s="75">
        <v>132</v>
      </c>
      <c r="E53" s="75"/>
      <c r="F53" s="75">
        <v>131</v>
      </c>
      <c r="G53" s="75"/>
      <c r="H53" s="75">
        <v>130</v>
      </c>
      <c r="I53" s="75"/>
      <c r="J53" s="75">
        <v>133</v>
      </c>
      <c r="K53" s="75"/>
      <c r="L53" s="75">
        <v>132</v>
      </c>
      <c r="M53" s="75"/>
      <c r="N53" s="75">
        <v>72</v>
      </c>
      <c r="O53" s="75">
        <v>72</v>
      </c>
      <c r="P53" s="75">
        <v>72</v>
      </c>
      <c r="Q53" s="75">
        <v>61</v>
      </c>
      <c r="R53" s="75">
        <v>59</v>
      </c>
      <c r="S53" s="75">
        <v>61</v>
      </c>
      <c r="T53" s="75"/>
      <c r="U53" s="75"/>
      <c r="V53" s="75"/>
      <c r="W53" s="75"/>
      <c r="X53" s="75"/>
      <c r="Y53" s="75"/>
      <c r="Z53" s="75"/>
      <c r="AA53" s="75">
        <v>1085</v>
      </c>
      <c r="AB53" s="352"/>
    </row>
    <row r="54" spans="1:28" ht="15.75">
      <c r="A54" s="271" t="s">
        <v>304</v>
      </c>
      <c r="B54" s="75">
        <v>25</v>
      </c>
      <c r="C54" s="75"/>
      <c r="D54" s="75">
        <v>25</v>
      </c>
      <c r="E54" s="75">
        <v>12</v>
      </c>
      <c r="F54" s="75">
        <v>25</v>
      </c>
      <c r="G54" s="75"/>
      <c r="H54" s="75">
        <v>25</v>
      </c>
      <c r="I54" s="75">
        <v>12</v>
      </c>
      <c r="J54" s="75">
        <v>25</v>
      </c>
      <c r="K54" s="75"/>
      <c r="L54" s="75">
        <v>25</v>
      </c>
      <c r="M54" s="75">
        <v>12</v>
      </c>
      <c r="N54" s="75">
        <v>25</v>
      </c>
      <c r="O54" s="75">
        <v>25</v>
      </c>
      <c r="P54" s="75">
        <v>25</v>
      </c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352"/>
    </row>
    <row r="55" spans="1:28" ht="15.75">
      <c r="A55" s="271" t="s">
        <v>147</v>
      </c>
      <c r="B55" s="75">
        <v>390</v>
      </c>
      <c r="C55" s="75"/>
      <c r="D55" s="75">
        <v>380</v>
      </c>
      <c r="E55" s="75"/>
      <c r="F55" s="75">
        <v>390</v>
      </c>
      <c r="G55" s="75"/>
      <c r="H55" s="75">
        <v>367</v>
      </c>
      <c r="I55" s="75"/>
      <c r="J55" s="75">
        <v>389</v>
      </c>
      <c r="K55" s="75"/>
      <c r="L55" s="75">
        <v>362</v>
      </c>
      <c r="M55" s="75"/>
      <c r="N55" s="75">
        <v>253</v>
      </c>
      <c r="O55" s="75">
        <v>253</v>
      </c>
      <c r="P55" s="75">
        <v>253</v>
      </c>
      <c r="Q55" s="75">
        <v>137</v>
      </c>
      <c r="R55" s="75">
        <v>137</v>
      </c>
      <c r="S55" s="75">
        <v>136</v>
      </c>
      <c r="T55" s="75"/>
      <c r="U55" s="75"/>
      <c r="V55" s="75"/>
      <c r="W55" s="75"/>
      <c r="X55" s="75"/>
      <c r="Y55" s="75"/>
      <c r="Z55" s="75"/>
      <c r="AA55" s="75">
        <v>6000</v>
      </c>
      <c r="AB55" s="352"/>
    </row>
    <row r="56" spans="1:28" ht="15.75">
      <c r="A56" s="271" t="s">
        <v>148</v>
      </c>
      <c r="B56" s="75">
        <v>128</v>
      </c>
      <c r="C56" s="75"/>
      <c r="D56" s="75">
        <v>124</v>
      </c>
      <c r="E56" s="75"/>
      <c r="F56" s="75">
        <v>128</v>
      </c>
      <c r="G56" s="75"/>
      <c r="H56" s="75">
        <v>125</v>
      </c>
      <c r="I56" s="75"/>
      <c r="J56" s="75">
        <v>125</v>
      </c>
      <c r="K56" s="75"/>
      <c r="L56" s="75">
        <v>115</v>
      </c>
      <c r="M56" s="75">
        <v>10</v>
      </c>
      <c r="N56" s="75">
        <v>92</v>
      </c>
      <c r="O56" s="75">
        <v>92</v>
      </c>
      <c r="P56" s="75">
        <v>92</v>
      </c>
      <c r="Q56" s="75">
        <v>36</v>
      </c>
      <c r="R56" s="75">
        <v>36</v>
      </c>
      <c r="S56" s="75">
        <v>33</v>
      </c>
      <c r="T56" s="75"/>
      <c r="U56" s="75"/>
      <c r="V56" s="75"/>
      <c r="W56" s="75"/>
      <c r="X56" s="75"/>
      <c r="Y56" s="75"/>
      <c r="Z56" s="75"/>
      <c r="AA56" s="75">
        <v>2500</v>
      </c>
      <c r="AB56" s="352"/>
    </row>
    <row r="57" spans="1:28" ht="16.5" thickBot="1">
      <c r="A57" s="272" t="s">
        <v>149</v>
      </c>
      <c r="B57" s="122">
        <v>179</v>
      </c>
      <c r="C57" s="122"/>
      <c r="D57" s="122">
        <v>179</v>
      </c>
      <c r="E57" s="122">
        <v>50</v>
      </c>
      <c r="F57" s="122">
        <v>164</v>
      </c>
      <c r="G57" s="122"/>
      <c r="H57" s="122">
        <v>164</v>
      </c>
      <c r="I57" s="122">
        <v>40</v>
      </c>
      <c r="J57" s="122">
        <v>169</v>
      </c>
      <c r="K57" s="122"/>
      <c r="L57" s="122">
        <v>169</v>
      </c>
      <c r="M57" s="122">
        <v>15</v>
      </c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353"/>
    </row>
    <row r="58" spans="1:28" ht="31.5">
      <c r="A58" s="263" t="s">
        <v>166</v>
      </c>
      <c r="B58" s="264">
        <f>SUM(B59:B64)</f>
        <v>711</v>
      </c>
      <c r="C58" s="264">
        <f aca="true" t="shared" si="6" ref="C58:X58">SUM(C59:C64)</f>
        <v>346</v>
      </c>
      <c r="D58" s="264">
        <f t="shared" si="6"/>
        <v>698</v>
      </c>
      <c r="E58" s="264">
        <f t="shared" si="6"/>
        <v>7138</v>
      </c>
      <c r="F58" s="264">
        <f t="shared" si="6"/>
        <v>1061</v>
      </c>
      <c r="G58" s="264">
        <f t="shared" si="6"/>
        <v>396</v>
      </c>
      <c r="H58" s="264">
        <f t="shared" si="6"/>
        <v>1042</v>
      </c>
      <c r="I58" s="264">
        <f t="shared" si="6"/>
        <v>6820</v>
      </c>
      <c r="J58" s="264">
        <f t="shared" si="6"/>
        <v>444</v>
      </c>
      <c r="K58" s="264">
        <f t="shared" si="6"/>
        <v>188</v>
      </c>
      <c r="L58" s="264">
        <f t="shared" si="6"/>
        <v>382</v>
      </c>
      <c r="M58" s="264">
        <f t="shared" si="6"/>
        <v>159</v>
      </c>
      <c r="N58" s="264">
        <f t="shared" si="6"/>
        <v>519</v>
      </c>
      <c r="O58" s="264">
        <f t="shared" si="6"/>
        <v>870</v>
      </c>
      <c r="P58" s="264">
        <f t="shared" si="6"/>
        <v>440</v>
      </c>
      <c r="Q58" s="264"/>
      <c r="R58" s="264"/>
      <c r="S58" s="264"/>
      <c r="T58" s="264">
        <f t="shared" si="6"/>
        <v>14</v>
      </c>
      <c r="U58" s="264">
        <f t="shared" si="6"/>
        <v>14</v>
      </c>
      <c r="V58" s="264">
        <f t="shared" si="6"/>
        <v>14</v>
      </c>
      <c r="W58" s="264">
        <f t="shared" si="6"/>
        <v>63</v>
      </c>
      <c r="X58" s="264">
        <f t="shared" si="6"/>
        <v>62</v>
      </c>
      <c r="Y58" s="264"/>
      <c r="Z58" s="264"/>
      <c r="AA58" s="264"/>
      <c r="AB58" s="265"/>
    </row>
    <row r="59" spans="1:28" ht="15.75">
      <c r="A59" s="271" t="s">
        <v>151</v>
      </c>
      <c r="B59" s="75">
        <v>197</v>
      </c>
      <c r="C59" s="75">
        <v>197</v>
      </c>
      <c r="D59" s="75">
        <v>197</v>
      </c>
      <c r="E59" s="75">
        <v>32</v>
      </c>
      <c r="F59" s="75">
        <v>241</v>
      </c>
      <c r="G59" s="75">
        <v>241</v>
      </c>
      <c r="H59" s="75">
        <v>241</v>
      </c>
      <c r="I59" s="75">
        <v>32</v>
      </c>
      <c r="J59" s="75">
        <v>68</v>
      </c>
      <c r="K59" s="75">
        <v>68</v>
      </c>
      <c r="L59" s="75">
        <v>68</v>
      </c>
      <c r="M59" s="75">
        <v>32</v>
      </c>
      <c r="N59" s="75">
        <v>134</v>
      </c>
      <c r="O59" s="75">
        <v>179</v>
      </c>
      <c r="P59" s="75">
        <v>68</v>
      </c>
      <c r="Q59" s="75"/>
      <c r="R59" s="75"/>
      <c r="S59" s="75"/>
      <c r="T59" s="75"/>
      <c r="U59" s="75"/>
      <c r="V59" s="75"/>
      <c r="W59" s="75">
        <v>63</v>
      </c>
      <c r="X59" s="75">
        <v>62</v>
      </c>
      <c r="Y59" s="75"/>
      <c r="Z59" s="75"/>
      <c r="AA59" s="75"/>
      <c r="AB59" s="352"/>
    </row>
    <row r="60" spans="1:28" ht="15.75">
      <c r="A60" s="271" t="s">
        <v>153</v>
      </c>
      <c r="B60" s="75">
        <v>50</v>
      </c>
      <c r="C60" s="75">
        <v>50</v>
      </c>
      <c r="D60" s="75">
        <v>50</v>
      </c>
      <c r="E60" s="75"/>
      <c r="F60" s="75">
        <v>50</v>
      </c>
      <c r="G60" s="75">
        <v>50</v>
      </c>
      <c r="H60" s="75">
        <v>50</v>
      </c>
      <c r="I60" s="75"/>
      <c r="J60" s="75">
        <v>50</v>
      </c>
      <c r="K60" s="75">
        <v>50</v>
      </c>
      <c r="L60" s="75">
        <v>50</v>
      </c>
      <c r="M60" s="75"/>
      <c r="N60" s="75">
        <v>49</v>
      </c>
      <c r="O60" s="75">
        <v>49</v>
      </c>
      <c r="P60" s="75">
        <v>49</v>
      </c>
      <c r="Q60" s="75"/>
      <c r="R60" s="75"/>
      <c r="S60" s="75"/>
      <c r="T60" s="75">
        <v>1</v>
      </c>
      <c r="U60" s="75">
        <v>1</v>
      </c>
      <c r="V60" s="75">
        <v>1</v>
      </c>
      <c r="W60" s="75"/>
      <c r="X60" s="75"/>
      <c r="Y60" s="75"/>
      <c r="Z60" s="75"/>
      <c r="AA60" s="75"/>
      <c r="AB60" s="352"/>
    </row>
    <row r="61" spans="1:28" ht="15.75">
      <c r="A61" s="271" t="s">
        <v>333</v>
      </c>
      <c r="B61" s="75">
        <v>74</v>
      </c>
      <c r="C61" s="75"/>
      <c r="D61" s="75">
        <v>74</v>
      </c>
      <c r="E61" s="75"/>
      <c r="F61" s="75">
        <v>74</v>
      </c>
      <c r="G61" s="75"/>
      <c r="H61" s="75">
        <v>70</v>
      </c>
      <c r="I61" s="75"/>
      <c r="J61" s="75">
        <v>74</v>
      </c>
      <c r="K61" s="75"/>
      <c r="L61" s="75">
        <v>40</v>
      </c>
      <c r="M61" s="75"/>
      <c r="N61" s="75">
        <v>74</v>
      </c>
      <c r="O61" s="75">
        <v>74</v>
      </c>
      <c r="P61" s="75">
        <v>74</v>
      </c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352"/>
    </row>
    <row r="62" spans="1:28" ht="15.75">
      <c r="A62" s="271" t="s">
        <v>619</v>
      </c>
      <c r="B62" s="75">
        <v>234</v>
      </c>
      <c r="C62" s="75"/>
      <c r="D62" s="75">
        <v>234</v>
      </c>
      <c r="E62" s="75">
        <v>7088</v>
      </c>
      <c r="F62" s="75">
        <v>534</v>
      </c>
      <c r="G62" s="75"/>
      <c r="H62" s="75">
        <v>534</v>
      </c>
      <c r="I62" s="75">
        <v>6788</v>
      </c>
      <c r="J62" s="75">
        <v>125</v>
      </c>
      <c r="K62" s="75"/>
      <c r="L62" s="75">
        <v>125</v>
      </c>
      <c r="M62" s="75">
        <v>109</v>
      </c>
      <c r="N62" s="75">
        <v>124</v>
      </c>
      <c r="O62" s="75">
        <v>424</v>
      </c>
      <c r="P62" s="75">
        <v>125</v>
      </c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352"/>
    </row>
    <row r="63" spans="1:28" ht="15.75">
      <c r="A63" s="271" t="s">
        <v>152</v>
      </c>
      <c r="B63" s="75">
        <v>99</v>
      </c>
      <c r="C63" s="75">
        <v>99</v>
      </c>
      <c r="D63" s="75">
        <v>86</v>
      </c>
      <c r="E63" s="75"/>
      <c r="F63" s="75">
        <v>105</v>
      </c>
      <c r="G63" s="75">
        <v>105</v>
      </c>
      <c r="H63" s="75">
        <v>90</v>
      </c>
      <c r="I63" s="75"/>
      <c r="J63" s="75">
        <v>70</v>
      </c>
      <c r="K63" s="75">
        <v>70</v>
      </c>
      <c r="L63" s="75">
        <v>42</v>
      </c>
      <c r="M63" s="75"/>
      <c r="N63" s="75">
        <v>81</v>
      </c>
      <c r="O63" s="75">
        <v>87</v>
      </c>
      <c r="P63" s="75">
        <v>67</v>
      </c>
      <c r="Q63" s="75"/>
      <c r="R63" s="75"/>
      <c r="S63" s="75"/>
      <c r="T63" s="75">
        <v>13</v>
      </c>
      <c r="U63" s="75">
        <v>13</v>
      </c>
      <c r="V63" s="75">
        <v>13</v>
      </c>
      <c r="W63" s="75"/>
      <c r="X63" s="75"/>
      <c r="Y63" s="75"/>
      <c r="Z63" s="75"/>
      <c r="AA63" s="75"/>
      <c r="AB63" s="352"/>
    </row>
    <row r="64" spans="1:28" ht="16.5" thickBot="1">
      <c r="A64" s="272" t="s">
        <v>156</v>
      </c>
      <c r="B64" s="122">
        <v>57</v>
      </c>
      <c r="C64" s="122"/>
      <c r="D64" s="122">
        <v>57</v>
      </c>
      <c r="E64" s="122">
        <v>18</v>
      </c>
      <c r="F64" s="122">
        <v>57</v>
      </c>
      <c r="G64" s="122"/>
      <c r="H64" s="122">
        <v>57</v>
      </c>
      <c r="I64" s="122"/>
      <c r="J64" s="122">
        <v>57</v>
      </c>
      <c r="K64" s="122">
        <v>0</v>
      </c>
      <c r="L64" s="122">
        <v>57</v>
      </c>
      <c r="M64" s="122">
        <v>18</v>
      </c>
      <c r="N64" s="122">
        <v>57</v>
      </c>
      <c r="O64" s="122">
        <v>57</v>
      </c>
      <c r="P64" s="122">
        <v>57</v>
      </c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353"/>
    </row>
    <row r="65" spans="1:28" ht="31.5">
      <c r="A65" s="106" t="s">
        <v>167</v>
      </c>
      <c r="B65" s="264">
        <f>SUM(B66:B73)</f>
        <v>1829</v>
      </c>
      <c r="C65" s="264">
        <f aca="true" t="shared" si="7" ref="C65:Y65">SUM(C66:C73)</f>
        <v>100</v>
      </c>
      <c r="D65" s="264">
        <f t="shared" si="7"/>
        <v>1819</v>
      </c>
      <c r="E65" s="264">
        <f t="shared" si="7"/>
        <v>70</v>
      </c>
      <c r="F65" s="264">
        <f t="shared" si="7"/>
        <v>1829</v>
      </c>
      <c r="G65" s="264">
        <f t="shared" si="7"/>
        <v>100</v>
      </c>
      <c r="H65" s="264">
        <f t="shared" si="7"/>
        <v>1819</v>
      </c>
      <c r="I65" s="264">
        <f t="shared" si="7"/>
        <v>70</v>
      </c>
      <c r="J65" s="264">
        <f t="shared" si="7"/>
        <v>1769</v>
      </c>
      <c r="K65" s="264">
        <f t="shared" si="7"/>
        <v>100</v>
      </c>
      <c r="L65" s="264">
        <f t="shared" si="7"/>
        <v>1577</v>
      </c>
      <c r="M65" s="264">
        <f t="shared" si="7"/>
        <v>70</v>
      </c>
      <c r="N65" s="264">
        <f t="shared" si="7"/>
        <v>1196</v>
      </c>
      <c r="O65" s="264">
        <f t="shared" si="7"/>
        <v>1196</v>
      </c>
      <c r="P65" s="264">
        <f t="shared" si="7"/>
        <v>1136</v>
      </c>
      <c r="Q65" s="264">
        <f t="shared" si="7"/>
        <v>48</v>
      </c>
      <c r="R65" s="264">
        <f t="shared" si="7"/>
        <v>48</v>
      </c>
      <c r="S65" s="264">
        <f t="shared" si="7"/>
        <v>48</v>
      </c>
      <c r="T65" s="264"/>
      <c r="U65" s="264"/>
      <c r="V65" s="264"/>
      <c r="W65" s="264">
        <f t="shared" si="7"/>
        <v>494</v>
      </c>
      <c r="X65" s="264">
        <f t="shared" si="7"/>
        <v>494</v>
      </c>
      <c r="Y65" s="264">
        <f t="shared" si="7"/>
        <v>494</v>
      </c>
      <c r="Z65" s="264"/>
      <c r="AA65" s="264"/>
      <c r="AB65" s="265"/>
    </row>
    <row r="66" spans="1:28" ht="15.75">
      <c r="A66" s="251" t="s">
        <v>157</v>
      </c>
      <c r="B66" s="356">
        <v>59</v>
      </c>
      <c r="C66" s="356"/>
      <c r="D66" s="356">
        <v>59</v>
      </c>
      <c r="E66" s="356"/>
      <c r="F66" s="356">
        <v>59</v>
      </c>
      <c r="G66" s="356"/>
      <c r="H66" s="356">
        <v>59</v>
      </c>
      <c r="I66" s="356"/>
      <c r="J66" s="356">
        <v>59</v>
      </c>
      <c r="K66" s="356"/>
      <c r="L66" s="356">
        <v>59</v>
      </c>
      <c r="M66" s="356"/>
      <c r="N66" s="356">
        <v>59</v>
      </c>
      <c r="O66" s="356">
        <v>59</v>
      </c>
      <c r="P66" s="356">
        <v>59</v>
      </c>
      <c r="Q66" s="356"/>
      <c r="R66" s="356"/>
      <c r="S66" s="356"/>
      <c r="T66" s="356"/>
      <c r="U66" s="356"/>
      <c r="V66" s="356"/>
      <c r="W66" s="356"/>
      <c r="X66" s="356"/>
      <c r="Y66" s="356"/>
      <c r="Z66" s="357"/>
      <c r="AA66" s="357"/>
      <c r="AB66" s="358"/>
    </row>
    <row r="67" spans="1:28" ht="15.75">
      <c r="A67" s="251" t="s">
        <v>159</v>
      </c>
      <c r="B67" s="356">
        <v>100</v>
      </c>
      <c r="C67" s="356"/>
      <c r="D67" s="356">
        <v>100</v>
      </c>
      <c r="E67" s="356">
        <v>40</v>
      </c>
      <c r="F67" s="356">
        <v>100</v>
      </c>
      <c r="G67" s="356"/>
      <c r="H67" s="356">
        <v>100</v>
      </c>
      <c r="I67" s="356">
        <v>40</v>
      </c>
      <c r="J67" s="356">
        <v>100</v>
      </c>
      <c r="K67" s="356"/>
      <c r="L67" s="356">
        <v>100</v>
      </c>
      <c r="M67" s="356">
        <v>40</v>
      </c>
      <c r="N67" s="356">
        <v>100</v>
      </c>
      <c r="O67" s="356">
        <v>100</v>
      </c>
      <c r="P67" s="356">
        <v>100</v>
      </c>
      <c r="Q67" s="356"/>
      <c r="R67" s="356"/>
      <c r="S67" s="356"/>
      <c r="T67" s="356"/>
      <c r="U67" s="356"/>
      <c r="V67" s="356"/>
      <c r="W67" s="356"/>
      <c r="X67" s="356"/>
      <c r="Y67" s="356"/>
      <c r="Z67" s="357"/>
      <c r="AA67" s="357"/>
      <c r="AB67" s="358"/>
    </row>
    <row r="68" spans="1:28" ht="15.75">
      <c r="A68" s="251" t="s">
        <v>160</v>
      </c>
      <c r="B68" s="356">
        <v>60</v>
      </c>
      <c r="C68" s="356"/>
      <c r="D68" s="356">
        <v>60</v>
      </c>
      <c r="E68" s="356">
        <v>23</v>
      </c>
      <c r="F68" s="356">
        <v>60</v>
      </c>
      <c r="G68" s="356"/>
      <c r="H68" s="356">
        <v>60</v>
      </c>
      <c r="I68" s="356">
        <v>23</v>
      </c>
      <c r="J68" s="356">
        <v>60</v>
      </c>
      <c r="K68" s="356"/>
      <c r="L68" s="356">
        <v>60</v>
      </c>
      <c r="M68" s="356">
        <v>23</v>
      </c>
      <c r="N68" s="356"/>
      <c r="O68" s="356"/>
      <c r="P68" s="356"/>
      <c r="Q68" s="356">
        <v>48</v>
      </c>
      <c r="R68" s="356">
        <v>48</v>
      </c>
      <c r="S68" s="356">
        <v>48</v>
      </c>
      <c r="T68" s="356"/>
      <c r="U68" s="356"/>
      <c r="V68" s="356"/>
      <c r="W68" s="356">
        <v>12</v>
      </c>
      <c r="X68" s="356">
        <v>12</v>
      </c>
      <c r="Y68" s="356">
        <v>12</v>
      </c>
      <c r="Z68" s="357"/>
      <c r="AA68" s="357"/>
      <c r="AB68" s="358"/>
    </row>
    <row r="69" spans="1:28" ht="15.75">
      <c r="A69" s="251" t="s">
        <v>161</v>
      </c>
      <c r="B69" s="359">
        <v>83</v>
      </c>
      <c r="C69" s="360"/>
      <c r="D69" s="360">
        <v>73</v>
      </c>
      <c r="E69" s="360">
        <v>7</v>
      </c>
      <c r="F69" s="359">
        <v>83</v>
      </c>
      <c r="G69" s="360"/>
      <c r="H69" s="360">
        <v>73</v>
      </c>
      <c r="I69" s="360">
        <v>7</v>
      </c>
      <c r="J69" s="359">
        <v>83</v>
      </c>
      <c r="K69" s="360"/>
      <c r="L69" s="360">
        <v>73</v>
      </c>
      <c r="M69" s="360">
        <v>7</v>
      </c>
      <c r="N69" s="360">
        <v>83</v>
      </c>
      <c r="O69" s="360">
        <v>83</v>
      </c>
      <c r="P69" s="360">
        <v>83</v>
      </c>
      <c r="Q69" s="360"/>
      <c r="R69" s="360"/>
      <c r="S69" s="360"/>
      <c r="T69" s="360"/>
      <c r="U69" s="360"/>
      <c r="V69" s="360"/>
      <c r="W69" s="360"/>
      <c r="X69" s="360"/>
      <c r="Y69" s="360"/>
      <c r="Z69" s="360"/>
      <c r="AA69" s="360"/>
      <c r="AB69" s="361"/>
    </row>
    <row r="70" spans="1:28" ht="15.75">
      <c r="A70" s="251" t="s">
        <v>162</v>
      </c>
      <c r="B70" s="360">
        <v>122</v>
      </c>
      <c r="C70" s="360"/>
      <c r="D70" s="360">
        <v>122</v>
      </c>
      <c r="E70" s="360"/>
      <c r="F70" s="360">
        <v>122</v>
      </c>
      <c r="G70" s="360"/>
      <c r="H70" s="360">
        <v>122</v>
      </c>
      <c r="I70" s="360"/>
      <c r="J70" s="360">
        <v>122</v>
      </c>
      <c r="K70" s="360"/>
      <c r="L70" s="360">
        <v>122</v>
      </c>
      <c r="M70" s="360"/>
      <c r="N70" s="360">
        <v>90</v>
      </c>
      <c r="O70" s="360">
        <v>90</v>
      </c>
      <c r="P70" s="360">
        <v>90</v>
      </c>
      <c r="Q70" s="360"/>
      <c r="R70" s="360"/>
      <c r="S70" s="360"/>
      <c r="T70" s="360"/>
      <c r="U70" s="360"/>
      <c r="V70" s="360"/>
      <c r="W70" s="360">
        <v>32</v>
      </c>
      <c r="X70" s="360">
        <v>32</v>
      </c>
      <c r="Y70" s="360">
        <v>32</v>
      </c>
      <c r="Z70" s="360"/>
      <c r="AA70" s="360"/>
      <c r="AB70" s="361"/>
    </row>
    <row r="71" spans="1:28" ht="15.75">
      <c r="A71" s="251" t="s">
        <v>163</v>
      </c>
      <c r="B71" s="359">
        <v>122</v>
      </c>
      <c r="C71" s="359"/>
      <c r="D71" s="359">
        <v>122</v>
      </c>
      <c r="E71" s="359"/>
      <c r="F71" s="359">
        <v>122</v>
      </c>
      <c r="G71" s="359"/>
      <c r="H71" s="359">
        <v>122</v>
      </c>
      <c r="I71" s="359"/>
      <c r="J71" s="359">
        <v>122</v>
      </c>
      <c r="K71" s="359"/>
      <c r="L71" s="359">
        <v>122</v>
      </c>
      <c r="M71" s="359"/>
      <c r="N71" s="360">
        <v>122</v>
      </c>
      <c r="O71" s="360">
        <v>122</v>
      </c>
      <c r="P71" s="360">
        <v>122</v>
      </c>
      <c r="Q71" s="360"/>
      <c r="R71" s="360"/>
      <c r="S71" s="360"/>
      <c r="T71" s="360"/>
      <c r="U71" s="360"/>
      <c r="V71" s="360"/>
      <c r="W71" s="360"/>
      <c r="X71" s="360"/>
      <c r="Y71" s="360"/>
      <c r="Z71" s="360"/>
      <c r="AA71" s="360"/>
      <c r="AB71" s="361"/>
    </row>
    <row r="72" spans="1:28" ht="15.75">
      <c r="A72" s="296" t="s">
        <v>164</v>
      </c>
      <c r="B72" s="360">
        <v>1041</v>
      </c>
      <c r="C72" s="360">
        <v>0</v>
      </c>
      <c r="D72" s="360">
        <v>1041</v>
      </c>
      <c r="E72" s="360">
        <v>0</v>
      </c>
      <c r="F72" s="360">
        <v>1041</v>
      </c>
      <c r="G72" s="360">
        <v>0</v>
      </c>
      <c r="H72" s="360">
        <v>1041</v>
      </c>
      <c r="I72" s="360">
        <v>0</v>
      </c>
      <c r="J72" s="360">
        <v>1041</v>
      </c>
      <c r="K72" s="360">
        <v>0</v>
      </c>
      <c r="L72" s="360">
        <v>1041</v>
      </c>
      <c r="M72" s="360">
        <v>0</v>
      </c>
      <c r="N72" s="360">
        <v>500</v>
      </c>
      <c r="O72" s="360">
        <v>500</v>
      </c>
      <c r="P72" s="360">
        <v>500</v>
      </c>
      <c r="Q72" s="360"/>
      <c r="R72" s="360"/>
      <c r="S72" s="360"/>
      <c r="T72" s="360"/>
      <c r="U72" s="360"/>
      <c r="V72" s="360"/>
      <c r="W72" s="360">
        <v>450</v>
      </c>
      <c r="X72" s="360">
        <v>450</v>
      </c>
      <c r="Y72" s="360">
        <v>450</v>
      </c>
      <c r="Z72" s="360"/>
      <c r="AA72" s="360"/>
      <c r="AB72" s="361"/>
    </row>
    <row r="73" spans="1:28" ht="16.5" thickBot="1">
      <c r="A73" s="255" t="s">
        <v>165</v>
      </c>
      <c r="B73" s="362">
        <v>242</v>
      </c>
      <c r="C73" s="363">
        <v>100</v>
      </c>
      <c r="D73" s="362">
        <v>242</v>
      </c>
      <c r="E73" s="364"/>
      <c r="F73" s="364">
        <v>242</v>
      </c>
      <c r="G73" s="363">
        <v>100</v>
      </c>
      <c r="H73" s="364">
        <v>242</v>
      </c>
      <c r="I73" s="364"/>
      <c r="J73" s="364">
        <v>182</v>
      </c>
      <c r="K73" s="363">
        <v>100</v>
      </c>
      <c r="L73" s="364"/>
      <c r="M73" s="364"/>
      <c r="N73" s="364">
        <v>242</v>
      </c>
      <c r="O73" s="364">
        <v>242</v>
      </c>
      <c r="P73" s="364">
        <v>182</v>
      </c>
      <c r="Q73" s="364"/>
      <c r="R73" s="364"/>
      <c r="S73" s="363"/>
      <c r="T73" s="363"/>
      <c r="U73" s="363"/>
      <c r="V73" s="363"/>
      <c r="W73" s="363"/>
      <c r="X73" s="363"/>
      <c r="Y73" s="363"/>
      <c r="Z73" s="364"/>
      <c r="AA73" s="364"/>
      <c r="AB73" s="365"/>
    </row>
    <row r="74" spans="1:28" ht="16.5" thickBot="1">
      <c r="A74" s="269" t="s">
        <v>8</v>
      </c>
      <c r="B74" s="268">
        <f>SUM(B6,B14,B22,B33,B39,B46,B58,B65)</f>
        <v>8378</v>
      </c>
      <c r="C74" s="268">
        <f aca="true" t="shared" si="8" ref="C74:AB74">SUM(C6,C14,C22,C33,C39,C46,C58,C65)</f>
        <v>889</v>
      </c>
      <c r="D74" s="268">
        <f t="shared" si="8"/>
        <v>8181</v>
      </c>
      <c r="E74" s="268">
        <f>SUM(E6,E14,E22,E33,E39,E46,E58,E65)</f>
        <v>9996</v>
      </c>
      <c r="F74" s="268">
        <f t="shared" si="8"/>
        <v>8617</v>
      </c>
      <c r="G74" s="268">
        <f t="shared" si="8"/>
        <v>714</v>
      </c>
      <c r="H74" s="268">
        <f t="shared" si="8"/>
        <v>9912</v>
      </c>
      <c r="I74" s="268">
        <f t="shared" si="8"/>
        <v>11672</v>
      </c>
      <c r="J74" s="268">
        <f>SUM(J6,J14,J22,J33,J39,J46,J58,J65)</f>
        <v>7577</v>
      </c>
      <c r="K74" s="268">
        <f t="shared" si="8"/>
        <v>583</v>
      </c>
      <c r="L74" s="268">
        <f t="shared" si="8"/>
        <v>7103</v>
      </c>
      <c r="M74" s="268">
        <f t="shared" si="8"/>
        <v>1094</v>
      </c>
      <c r="N74" s="268">
        <f t="shared" si="8"/>
        <v>5533</v>
      </c>
      <c r="O74" s="268">
        <f>SUM(O6,O14,O22,O33,O39,O46,O58,O65)</f>
        <v>13769</v>
      </c>
      <c r="P74" s="268">
        <f t="shared" si="8"/>
        <v>11580</v>
      </c>
      <c r="Q74" s="268">
        <f t="shared" si="8"/>
        <v>369</v>
      </c>
      <c r="R74" s="268">
        <f t="shared" si="8"/>
        <v>361</v>
      </c>
      <c r="S74" s="268">
        <f t="shared" si="8"/>
        <v>353</v>
      </c>
      <c r="T74" s="268">
        <f t="shared" si="8"/>
        <v>106</v>
      </c>
      <c r="U74" s="268">
        <f t="shared" si="8"/>
        <v>104</v>
      </c>
      <c r="V74" s="268">
        <f t="shared" si="8"/>
        <v>151</v>
      </c>
      <c r="W74" s="268">
        <f t="shared" si="8"/>
        <v>1726</v>
      </c>
      <c r="X74" s="268">
        <f t="shared" si="8"/>
        <v>1596</v>
      </c>
      <c r="Y74" s="268">
        <f t="shared" si="8"/>
        <v>1502</v>
      </c>
      <c r="Z74" s="268">
        <f t="shared" si="8"/>
        <v>3</v>
      </c>
      <c r="AA74" s="268">
        <f t="shared" si="8"/>
        <v>12625</v>
      </c>
      <c r="AB74" s="270">
        <f t="shared" si="8"/>
        <v>1803</v>
      </c>
    </row>
    <row r="77" spans="1:4" ht="30.75" customHeight="1">
      <c r="A77" s="702" t="s">
        <v>948</v>
      </c>
      <c r="B77" s="702"/>
      <c r="C77" s="702"/>
      <c r="D77" s="702"/>
    </row>
  </sheetData>
  <sheetProtection/>
  <mergeCells count="14">
    <mergeCell ref="B12:AB12"/>
    <mergeCell ref="B8:AB8"/>
    <mergeCell ref="W4:Y4"/>
    <mergeCell ref="Z4:AB4"/>
    <mergeCell ref="A77:D77"/>
    <mergeCell ref="A1:AB1"/>
    <mergeCell ref="A3:A5"/>
    <mergeCell ref="B3:E4"/>
    <mergeCell ref="F3:I4"/>
    <mergeCell ref="J3:M4"/>
    <mergeCell ref="N3:AB3"/>
    <mergeCell ref="N4:P4"/>
    <mergeCell ref="Q4:S4"/>
    <mergeCell ref="T4:V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21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P1"/>
    </sheetView>
  </sheetViews>
  <sheetFormatPr defaultColWidth="9.00390625" defaultRowHeight="15.75"/>
  <cols>
    <col min="1" max="1" width="15.00390625" style="142" customWidth="1"/>
    <col min="2" max="2" width="29.875" style="114" customWidth="1"/>
    <col min="3" max="3" width="14.125" style="158" customWidth="1"/>
    <col min="4" max="4" width="7.25390625" style="158" customWidth="1"/>
    <col min="5" max="5" width="7.50390625" style="158" customWidth="1"/>
    <col min="6" max="6" width="6.625" style="158" customWidth="1"/>
    <col min="7" max="7" width="5.875" style="158" customWidth="1"/>
    <col min="8" max="9" width="5.50390625" style="158" customWidth="1"/>
    <col min="10" max="10" width="6.50390625" style="158" customWidth="1"/>
    <col min="11" max="11" width="6.625" style="158" customWidth="1"/>
    <col min="12" max="12" width="4.875" style="158" customWidth="1"/>
    <col min="13" max="13" width="6.25390625" style="158" customWidth="1"/>
    <col min="14" max="14" width="8.125" style="158" customWidth="1"/>
    <col min="15" max="15" width="5.625" style="0" customWidth="1"/>
    <col min="16" max="16" width="6.625" style="0" customWidth="1"/>
    <col min="17" max="17" width="36.25390625" style="0" customWidth="1"/>
    <col min="19" max="19" width="13.00390625" style="0" customWidth="1"/>
  </cols>
  <sheetData>
    <row r="1" spans="1:16" ht="15.75">
      <c r="A1" s="726" t="s">
        <v>53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</row>
    <row r="2" ht="16.5" thickBot="1"/>
    <row r="3" spans="1:16" ht="15.75" customHeight="1">
      <c r="A3" s="730" t="s">
        <v>706</v>
      </c>
      <c r="B3" s="730" t="s">
        <v>54</v>
      </c>
      <c r="C3" s="732" t="s">
        <v>89</v>
      </c>
      <c r="D3" s="732" t="s">
        <v>55</v>
      </c>
      <c r="E3" s="732"/>
      <c r="F3" s="732"/>
      <c r="G3" s="732"/>
      <c r="H3" s="732"/>
      <c r="I3" s="732"/>
      <c r="J3" s="732"/>
      <c r="K3" s="732"/>
      <c r="L3" s="732"/>
      <c r="M3" s="732"/>
      <c r="N3" s="732"/>
      <c r="O3" s="732"/>
      <c r="P3" s="734"/>
    </row>
    <row r="4" spans="1:16" ht="106.5" customHeight="1" thickBot="1">
      <c r="A4" s="731"/>
      <c r="B4" s="731"/>
      <c r="C4" s="733"/>
      <c r="D4" s="298" t="s">
        <v>56</v>
      </c>
      <c r="E4" s="298" t="s">
        <v>57</v>
      </c>
      <c r="F4" s="298" t="s">
        <v>58</v>
      </c>
      <c r="G4" s="298" t="s">
        <v>59</v>
      </c>
      <c r="H4" s="298" t="s">
        <v>60</v>
      </c>
      <c r="I4" s="298" t="s">
        <v>61</v>
      </c>
      <c r="J4" s="298" t="s">
        <v>62</v>
      </c>
      <c r="K4" s="298" t="s">
        <v>63</v>
      </c>
      <c r="L4" s="298" t="s">
        <v>64</v>
      </c>
      <c r="M4" s="298" t="s">
        <v>84</v>
      </c>
      <c r="N4" s="299" t="s">
        <v>727</v>
      </c>
      <c r="O4" s="299" t="s">
        <v>671</v>
      </c>
      <c r="P4" s="300" t="s">
        <v>670</v>
      </c>
    </row>
    <row r="5" spans="1:16" ht="39.75" customHeight="1">
      <c r="A5" s="118" t="s">
        <v>110</v>
      </c>
      <c r="B5" s="597"/>
      <c r="C5" s="597"/>
      <c r="D5" s="597"/>
      <c r="E5" s="597"/>
      <c r="F5" s="597"/>
      <c r="G5" s="597"/>
      <c r="H5" s="597"/>
      <c r="I5" s="597"/>
      <c r="J5" s="597"/>
      <c r="K5" s="597"/>
      <c r="L5" s="597"/>
      <c r="M5" s="597"/>
      <c r="N5" s="597"/>
      <c r="O5" s="597"/>
      <c r="P5" s="598"/>
    </row>
    <row r="6" spans="1:30" ht="18.75" customHeight="1">
      <c r="A6" s="727" t="s">
        <v>90</v>
      </c>
      <c r="B6" s="309" t="s">
        <v>96</v>
      </c>
      <c r="C6" s="310">
        <v>1</v>
      </c>
      <c r="D6" s="310">
        <v>1</v>
      </c>
      <c r="E6" s="309">
        <v>0</v>
      </c>
      <c r="F6" s="310">
        <v>1</v>
      </c>
      <c r="G6" s="310">
        <v>1</v>
      </c>
      <c r="H6" s="310">
        <v>1</v>
      </c>
      <c r="I6" s="310">
        <v>1</v>
      </c>
      <c r="J6" s="310">
        <v>1</v>
      </c>
      <c r="K6" s="310">
        <v>1</v>
      </c>
      <c r="L6" s="309">
        <v>0</v>
      </c>
      <c r="M6" s="309">
        <v>0</v>
      </c>
      <c r="N6" s="309">
        <v>0</v>
      </c>
      <c r="O6" s="309">
        <v>0</v>
      </c>
      <c r="P6" s="313">
        <v>0</v>
      </c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126"/>
    </row>
    <row r="7" spans="1:30" ht="28.5" customHeight="1">
      <c r="A7" s="727"/>
      <c r="B7" s="309" t="s">
        <v>745</v>
      </c>
      <c r="C7" s="309">
        <v>0</v>
      </c>
      <c r="D7" s="309">
        <v>0</v>
      </c>
      <c r="E7" s="309">
        <v>0</v>
      </c>
      <c r="F7" s="309">
        <v>0</v>
      </c>
      <c r="G7" s="310">
        <v>1</v>
      </c>
      <c r="H7" s="310">
        <v>1</v>
      </c>
      <c r="I7" s="310">
        <v>1</v>
      </c>
      <c r="J7" s="309">
        <v>0</v>
      </c>
      <c r="K7" s="309">
        <v>0</v>
      </c>
      <c r="L7" s="309">
        <v>0</v>
      </c>
      <c r="M7" s="309">
        <v>0</v>
      </c>
      <c r="N7" s="309">
        <v>0</v>
      </c>
      <c r="O7" s="309">
        <v>0</v>
      </c>
      <c r="P7" s="313">
        <v>0</v>
      </c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126"/>
    </row>
    <row r="8" spans="1:30" ht="28.5" customHeight="1">
      <c r="A8" s="727"/>
      <c r="B8" s="309" t="s">
        <v>730</v>
      </c>
      <c r="C8" s="309">
        <v>0</v>
      </c>
      <c r="D8" s="309">
        <v>0</v>
      </c>
      <c r="E8" s="309">
        <v>0</v>
      </c>
      <c r="F8" s="309">
        <v>0</v>
      </c>
      <c r="G8" s="310">
        <v>1</v>
      </c>
      <c r="H8" s="310">
        <v>1</v>
      </c>
      <c r="I8" s="310">
        <v>1</v>
      </c>
      <c r="J8" s="309">
        <v>0</v>
      </c>
      <c r="K8" s="309">
        <v>0</v>
      </c>
      <c r="L8" s="309">
        <v>0</v>
      </c>
      <c r="M8" s="309">
        <v>0</v>
      </c>
      <c r="N8" s="309">
        <v>0</v>
      </c>
      <c r="O8" s="309">
        <v>0</v>
      </c>
      <c r="P8" s="313">
        <v>0</v>
      </c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126"/>
    </row>
    <row r="9" spans="1:30" ht="20.25" customHeight="1">
      <c r="A9" s="727"/>
      <c r="B9" s="309" t="s">
        <v>731</v>
      </c>
      <c r="C9" s="309">
        <v>0</v>
      </c>
      <c r="D9" s="309">
        <v>0</v>
      </c>
      <c r="E9" s="310">
        <v>1</v>
      </c>
      <c r="F9" s="309">
        <v>0</v>
      </c>
      <c r="G9" s="309">
        <v>0</v>
      </c>
      <c r="H9" s="309">
        <v>0</v>
      </c>
      <c r="I9" s="309">
        <v>0</v>
      </c>
      <c r="J9" s="309">
        <v>0</v>
      </c>
      <c r="K9" s="309">
        <v>0</v>
      </c>
      <c r="L9" s="310">
        <v>1</v>
      </c>
      <c r="M9" s="309">
        <v>0</v>
      </c>
      <c r="N9" s="309">
        <v>0</v>
      </c>
      <c r="O9" s="309">
        <v>0</v>
      </c>
      <c r="P9" s="313">
        <v>0</v>
      </c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126"/>
    </row>
    <row r="10" spans="1:30" ht="27.75" customHeight="1">
      <c r="A10" s="727"/>
      <c r="B10" s="309" t="s">
        <v>732</v>
      </c>
      <c r="C10" s="309">
        <v>0</v>
      </c>
      <c r="D10" s="309">
        <v>0</v>
      </c>
      <c r="E10" s="309">
        <v>0</v>
      </c>
      <c r="F10" s="309">
        <v>0</v>
      </c>
      <c r="G10" s="309">
        <v>0</v>
      </c>
      <c r="H10" s="309">
        <v>0</v>
      </c>
      <c r="I10" s="309">
        <v>0</v>
      </c>
      <c r="J10" s="309">
        <v>0</v>
      </c>
      <c r="K10" s="309">
        <v>0</v>
      </c>
      <c r="L10" s="310">
        <v>1</v>
      </c>
      <c r="M10" s="309">
        <v>0</v>
      </c>
      <c r="N10" s="309">
        <v>0</v>
      </c>
      <c r="O10" s="309">
        <v>0</v>
      </c>
      <c r="P10" s="313">
        <v>0</v>
      </c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126"/>
    </row>
    <row r="11" spans="1:30" ht="20.25" customHeight="1">
      <c r="A11" s="727"/>
      <c r="B11" s="309" t="s">
        <v>733</v>
      </c>
      <c r="C11" s="310">
        <v>1</v>
      </c>
      <c r="D11" s="309">
        <v>0</v>
      </c>
      <c r="E11" s="309">
        <v>0</v>
      </c>
      <c r="F11" s="309">
        <v>0</v>
      </c>
      <c r="G11" s="309">
        <v>0</v>
      </c>
      <c r="H11" s="309">
        <v>0</v>
      </c>
      <c r="I11" s="309">
        <v>0</v>
      </c>
      <c r="J11" s="309">
        <v>0</v>
      </c>
      <c r="K11" s="309">
        <v>0</v>
      </c>
      <c r="L11" s="310">
        <v>1</v>
      </c>
      <c r="M11" s="309">
        <v>0</v>
      </c>
      <c r="N11" s="309">
        <v>0</v>
      </c>
      <c r="O11" s="309">
        <v>0</v>
      </c>
      <c r="P11" s="313">
        <v>0</v>
      </c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126"/>
    </row>
    <row r="12" spans="1:30" ht="20.25" customHeight="1">
      <c r="A12" s="727"/>
      <c r="B12" s="309" t="s">
        <v>734</v>
      </c>
      <c r="C12" s="309">
        <v>0</v>
      </c>
      <c r="D12" s="309">
        <v>0</v>
      </c>
      <c r="E12" s="309">
        <v>0</v>
      </c>
      <c r="F12" s="309">
        <v>0</v>
      </c>
      <c r="G12" s="309">
        <v>0</v>
      </c>
      <c r="H12" s="309">
        <v>0</v>
      </c>
      <c r="I12" s="309">
        <v>0</v>
      </c>
      <c r="J12" s="309">
        <v>0</v>
      </c>
      <c r="K12" s="309">
        <v>0</v>
      </c>
      <c r="L12" s="309">
        <v>0</v>
      </c>
      <c r="M12" s="310">
        <v>1</v>
      </c>
      <c r="N12" s="309">
        <v>0</v>
      </c>
      <c r="O12" s="309">
        <v>0</v>
      </c>
      <c r="P12" s="313">
        <v>0</v>
      </c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126"/>
    </row>
    <row r="13" spans="1:30" ht="20.25" customHeight="1">
      <c r="A13" s="727"/>
      <c r="B13" s="309" t="s">
        <v>735</v>
      </c>
      <c r="C13" s="309">
        <v>0</v>
      </c>
      <c r="D13" s="309">
        <v>0</v>
      </c>
      <c r="E13" s="309">
        <v>0</v>
      </c>
      <c r="F13" s="309">
        <v>0</v>
      </c>
      <c r="G13" s="309">
        <v>0</v>
      </c>
      <c r="H13" s="310">
        <v>1</v>
      </c>
      <c r="I13" s="309">
        <v>0</v>
      </c>
      <c r="J13" s="309">
        <v>0</v>
      </c>
      <c r="K13" s="309">
        <v>0</v>
      </c>
      <c r="L13" s="309">
        <v>0</v>
      </c>
      <c r="M13" s="309">
        <v>0</v>
      </c>
      <c r="N13" s="309">
        <v>0</v>
      </c>
      <c r="O13" s="309">
        <v>0</v>
      </c>
      <c r="P13" s="313">
        <v>0</v>
      </c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126"/>
    </row>
    <row r="14" spans="1:30" ht="20.25" customHeight="1">
      <c r="A14" s="11" t="s">
        <v>109</v>
      </c>
      <c r="B14" s="728" t="s">
        <v>223</v>
      </c>
      <c r="C14" s="728"/>
      <c r="D14" s="728"/>
      <c r="E14" s="728"/>
      <c r="F14" s="728"/>
      <c r="G14" s="728"/>
      <c r="H14" s="728"/>
      <c r="I14" s="728"/>
      <c r="J14" s="728"/>
      <c r="K14" s="728"/>
      <c r="L14" s="728"/>
      <c r="M14" s="728"/>
      <c r="N14" s="728"/>
      <c r="O14" s="728"/>
      <c r="P14" s="729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126"/>
    </row>
    <row r="15" spans="1:30" ht="18.75" customHeight="1">
      <c r="A15" s="11" t="s">
        <v>105</v>
      </c>
      <c r="B15" s="309" t="s">
        <v>96</v>
      </c>
      <c r="C15" s="310">
        <v>1</v>
      </c>
      <c r="D15" s="310">
        <v>1</v>
      </c>
      <c r="E15" s="309">
        <v>0</v>
      </c>
      <c r="F15" s="309">
        <v>0</v>
      </c>
      <c r="G15" s="310">
        <v>1</v>
      </c>
      <c r="H15" s="310">
        <v>1</v>
      </c>
      <c r="I15" s="310">
        <v>1</v>
      </c>
      <c r="J15" s="310">
        <v>1</v>
      </c>
      <c r="K15" s="309">
        <v>0</v>
      </c>
      <c r="L15" s="309">
        <v>0</v>
      </c>
      <c r="M15" s="309">
        <v>0</v>
      </c>
      <c r="N15" s="309">
        <v>0</v>
      </c>
      <c r="O15" s="309">
        <v>0</v>
      </c>
      <c r="P15" s="313">
        <v>0</v>
      </c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126"/>
    </row>
    <row r="16" spans="1:30" ht="28.5" customHeight="1">
      <c r="A16" s="727" t="s">
        <v>92</v>
      </c>
      <c r="B16" s="309" t="s">
        <v>736</v>
      </c>
      <c r="C16" s="310">
        <v>1</v>
      </c>
      <c r="D16" s="309">
        <v>0</v>
      </c>
      <c r="E16" s="309">
        <v>0</v>
      </c>
      <c r="F16" s="309">
        <v>0</v>
      </c>
      <c r="G16" s="309">
        <v>0</v>
      </c>
      <c r="H16" s="309">
        <v>0</v>
      </c>
      <c r="I16" s="309">
        <v>0</v>
      </c>
      <c r="J16" s="309">
        <v>0</v>
      </c>
      <c r="K16" s="309">
        <v>0</v>
      </c>
      <c r="L16" s="310">
        <v>1</v>
      </c>
      <c r="M16" s="309">
        <v>0</v>
      </c>
      <c r="N16" s="309">
        <v>0</v>
      </c>
      <c r="O16" s="309">
        <v>0</v>
      </c>
      <c r="P16" s="313">
        <v>0</v>
      </c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126"/>
    </row>
    <row r="17" spans="1:30" ht="17.25" customHeight="1">
      <c r="A17" s="727"/>
      <c r="B17" s="309" t="s">
        <v>746</v>
      </c>
      <c r="C17" s="310">
        <v>1</v>
      </c>
      <c r="D17" s="309">
        <v>0</v>
      </c>
      <c r="E17" s="309">
        <v>0</v>
      </c>
      <c r="F17" s="309">
        <v>0</v>
      </c>
      <c r="G17" s="309">
        <v>0</v>
      </c>
      <c r="H17" s="309">
        <v>0</v>
      </c>
      <c r="I17" s="309">
        <v>0</v>
      </c>
      <c r="J17" s="309">
        <v>0</v>
      </c>
      <c r="K17" s="309">
        <v>0</v>
      </c>
      <c r="L17" s="310">
        <v>1</v>
      </c>
      <c r="M17" s="309">
        <v>0</v>
      </c>
      <c r="N17" s="309">
        <v>0</v>
      </c>
      <c r="O17" s="309">
        <v>0</v>
      </c>
      <c r="P17" s="313">
        <v>0</v>
      </c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126"/>
    </row>
    <row r="18" spans="1:30" ht="15.75">
      <c r="A18" s="727" t="s">
        <v>103</v>
      </c>
      <c r="B18" s="309" t="s">
        <v>737</v>
      </c>
      <c r="C18" s="310">
        <v>1</v>
      </c>
      <c r="D18" s="310">
        <v>1</v>
      </c>
      <c r="E18" s="309">
        <v>0</v>
      </c>
      <c r="F18" s="309">
        <v>0</v>
      </c>
      <c r="G18" s="310">
        <v>1</v>
      </c>
      <c r="H18" s="310">
        <v>1</v>
      </c>
      <c r="I18" s="310">
        <v>1</v>
      </c>
      <c r="J18" s="310">
        <v>1</v>
      </c>
      <c r="K18" s="309">
        <v>0</v>
      </c>
      <c r="L18" s="309">
        <v>0</v>
      </c>
      <c r="M18" s="309">
        <v>0</v>
      </c>
      <c r="N18" s="309">
        <v>0</v>
      </c>
      <c r="O18" s="309">
        <v>0</v>
      </c>
      <c r="P18" s="313">
        <v>0</v>
      </c>
      <c r="Q18" s="305"/>
      <c r="R18" s="306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126"/>
    </row>
    <row r="19" spans="1:30" ht="15.75">
      <c r="A19" s="727"/>
      <c r="B19" s="309" t="s">
        <v>96</v>
      </c>
      <c r="C19" s="309">
        <v>0</v>
      </c>
      <c r="D19" s="309">
        <v>0</v>
      </c>
      <c r="E19" s="309">
        <v>0</v>
      </c>
      <c r="F19" s="310">
        <v>1</v>
      </c>
      <c r="G19" s="309">
        <v>0</v>
      </c>
      <c r="H19" s="309">
        <v>0</v>
      </c>
      <c r="I19" s="309">
        <v>0</v>
      </c>
      <c r="J19" s="310">
        <v>1</v>
      </c>
      <c r="K19" s="310">
        <v>1</v>
      </c>
      <c r="L19" s="309">
        <v>0</v>
      </c>
      <c r="M19" s="309">
        <v>0</v>
      </c>
      <c r="N19" s="309">
        <v>0</v>
      </c>
      <c r="O19" s="309">
        <v>0</v>
      </c>
      <c r="P19" s="313">
        <v>0</v>
      </c>
      <c r="Q19" s="305"/>
      <c r="R19" s="306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126"/>
    </row>
    <row r="20" spans="1:30" ht="25.5">
      <c r="A20" s="727"/>
      <c r="B20" s="309" t="s">
        <v>738</v>
      </c>
      <c r="C20" s="309">
        <v>0</v>
      </c>
      <c r="D20" s="309">
        <v>0</v>
      </c>
      <c r="E20" s="309">
        <v>0</v>
      </c>
      <c r="F20" s="309">
        <v>0</v>
      </c>
      <c r="G20" s="310">
        <v>1</v>
      </c>
      <c r="H20" s="310">
        <v>1</v>
      </c>
      <c r="I20" s="310">
        <v>1</v>
      </c>
      <c r="J20" s="309">
        <v>0</v>
      </c>
      <c r="K20" s="309">
        <v>0</v>
      </c>
      <c r="L20" s="309">
        <v>0</v>
      </c>
      <c r="M20" s="309">
        <v>0</v>
      </c>
      <c r="N20" s="309">
        <v>0</v>
      </c>
      <c r="O20" s="309">
        <v>0</v>
      </c>
      <c r="P20" s="313">
        <v>0</v>
      </c>
      <c r="Q20" s="305"/>
      <c r="R20" s="306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126"/>
    </row>
    <row r="21" spans="1:30" ht="25.5">
      <c r="A21" s="727"/>
      <c r="B21" s="309" t="s">
        <v>739</v>
      </c>
      <c r="C21" s="309">
        <v>0</v>
      </c>
      <c r="D21" s="309">
        <v>0</v>
      </c>
      <c r="E21" s="309">
        <v>0</v>
      </c>
      <c r="F21" s="309">
        <v>0</v>
      </c>
      <c r="G21" s="310">
        <v>1</v>
      </c>
      <c r="H21" s="310">
        <v>1</v>
      </c>
      <c r="I21" s="310">
        <v>1</v>
      </c>
      <c r="J21" s="309">
        <v>0</v>
      </c>
      <c r="K21" s="309">
        <v>0</v>
      </c>
      <c r="L21" s="309">
        <v>0</v>
      </c>
      <c r="M21" s="309">
        <v>0</v>
      </c>
      <c r="N21" s="309">
        <v>0</v>
      </c>
      <c r="O21" s="309">
        <v>0</v>
      </c>
      <c r="P21" s="313">
        <v>0</v>
      </c>
      <c r="Q21" s="305"/>
      <c r="R21" s="306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126"/>
    </row>
    <row r="22" spans="1:30" ht="15.75">
      <c r="A22" s="727"/>
      <c r="B22" s="309" t="s">
        <v>740</v>
      </c>
      <c r="C22" s="309">
        <v>0</v>
      </c>
      <c r="D22" s="309">
        <v>0</v>
      </c>
      <c r="E22" s="310">
        <v>1</v>
      </c>
      <c r="F22" s="309">
        <v>0</v>
      </c>
      <c r="G22" s="309">
        <v>0</v>
      </c>
      <c r="H22" s="309">
        <v>0</v>
      </c>
      <c r="I22" s="309">
        <v>0</v>
      </c>
      <c r="J22" s="309">
        <v>0</v>
      </c>
      <c r="K22" s="309">
        <v>0</v>
      </c>
      <c r="L22" s="310">
        <v>1</v>
      </c>
      <c r="M22" s="309">
        <v>0</v>
      </c>
      <c r="N22" s="309">
        <v>0</v>
      </c>
      <c r="O22" s="309">
        <v>0</v>
      </c>
      <c r="P22" s="313">
        <v>0</v>
      </c>
      <c r="Q22" s="305"/>
      <c r="R22" s="306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126"/>
    </row>
    <row r="23" spans="1:30" ht="15.75">
      <c r="A23" s="727"/>
      <c r="B23" s="309" t="s">
        <v>741</v>
      </c>
      <c r="C23" s="309">
        <v>0</v>
      </c>
      <c r="D23" s="309">
        <v>0</v>
      </c>
      <c r="E23" s="309">
        <v>0</v>
      </c>
      <c r="F23" s="309">
        <v>0</v>
      </c>
      <c r="G23" s="309">
        <v>0</v>
      </c>
      <c r="H23" s="309">
        <v>0</v>
      </c>
      <c r="I23" s="309">
        <v>0</v>
      </c>
      <c r="J23" s="309">
        <v>0</v>
      </c>
      <c r="K23" s="309">
        <v>0</v>
      </c>
      <c r="L23" s="310">
        <v>1</v>
      </c>
      <c r="M23" s="309">
        <v>0</v>
      </c>
      <c r="N23" s="309">
        <v>0</v>
      </c>
      <c r="O23" s="309">
        <v>0</v>
      </c>
      <c r="P23" s="313">
        <v>0</v>
      </c>
      <c r="Q23" s="305"/>
      <c r="R23" s="306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126"/>
    </row>
    <row r="24" spans="1:30" ht="25.5">
      <c r="A24" s="727"/>
      <c r="B24" s="309" t="s">
        <v>744</v>
      </c>
      <c r="C24" s="309">
        <v>0</v>
      </c>
      <c r="D24" s="309">
        <v>0</v>
      </c>
      <c r="E24" s="309">
        <v>0</v>
      </c>
      <c r="F24" s="309">
        <v>0</v>
      </c>
      <c r="G24" s="309">
        <v>0</v>
      </c>
      <c r="H24" s="309">
        <v>0</v>
      </c>
      <c r="I24" s="309">
        <v>0</v>
      </c>
      <c r="J24" s="309">
        <v>0</v>
      </c>
      <c r="K24" s="309">
        <v>0</v>
      </c>
      <c r="L24" s="310">
        <v>1</v>
      </c>
      <c r="M24" s="309">
        <v>0</v>
      </c>
      <c r="N24" s="309">
        <v>0</v>
      </c>
      <c r="O24" s="309">
        <v>0</v>
      </c>
      <c r="P24" s="313">
        <v>0</v>
      </c>
      <c r="Q24" s="305"/>
      <c r="R24" s="306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126"/>
    </row>
    <row r="25" spans="1:30" ht="15.75">
      <c r="A25" s="727"/>
      <c r="B25" s="309" t="s">
        <v>734</v>
      </c>
      <c r="C25" s="310">
        <v>1</v>
      </c>
      <c r="D25" s="309">
        <v>0</v>
      </c>
      <c r="E25" s="309">
        <v>0</v>
      </c>
      <c r="F25" s="309">
        <v>0</v>
      </c>
      <c r="G25" s="309">
        <v>0</v>
      </c>
      <c r="H25" s="309">
        <v>0</v>
      </c>
      <c r="I25" s="309">
        <v>0</v>
      </c>
      <c r="J25" s="309">
        <v>0</v>
      </c>
      <c r="K25" s="309">
        <v>0</v>
      </c>
      <c r="L25" s="309">
        <v>0</v>
      </c>
      <c r="M25" s="310">
        <v>1</v>
      </c>
      <c r="N25" s="309">
        <v>0</v>
      </c>
      <c r="O25" s="309">
        <v>0</v>
      </c>
      <c r="P25" s="313">
        <v>0</v>
      </c>
      <c r="Q25" s="305"/>
      <c r="R25" s="306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126"/>
    </row>
    <row r="26" spans="1:30" ht="15.75">
      <c r="A26" s="11" t="s">
        <v>107</v>
      </c>
      <c r="B26" s="728" t="s">
        <v>223</v>
      </c>
      <c r="C26" s="728"/>
      <c r="D26" s="728"/>
      <c r="E26" s="728"/>
      <c r="F26" s="728"/>
      <c r="G26" s="728"/>
      <c r="H26" s="728"/>
      <c r="I26" s="728"/>
      <c r="J26" s="728"/>
      <c r="K26" s="728"/>
      <c r="L26" s="728"/>
      <c r="M26" s="728"/>
      <c r="N26" s="728"/>
      <c r="O26" s="728"/>
      <c r="P26" s="729"/>
      <c r="Q26" s="303"/>
      <c r="R26" s="306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126"/>
    </row>
    <row r="27" spans="1:30" ht="15.75">
      <c r="A27" s="737" t="s">
        <v>104</v>
      </c>
      <c r="B27" s="309" t="s">
        <v>737</v>
      </c>
      <c r="C27" s="310">
        <v>1</v>
      </c>
      <c r="D27" s="310">
        <v>1</v>
      </c>
      <c r="E27" s="309">
        <v>0</v>
      </c>
      <c r="F27" s="309">
        <v>0</v>
      </c>
      <c r="G27" s="309">
        <v>0</v>
      </c>
      <c r="H27" s="309">
        <v>0</v>
      </c>
      <c r="I27" s="309">
        <v>0</v>
      </c>
      <c r="J27" s="310">
        <v>1</v>
      </c>
      <c r="K27" s="309">
        <v>0</v>
      </c>
      <c r="L27" s="309">
        <v>0</v>
      </c>
      <c r="M27" s="309">
        <v>0</v>
      </c>
      <c r="N27" s="309">
        <v>0</v>
      </c>
      <c r="O27" s="309">
        <v>0</v>
      </c>
      <c r="P27" s="313">
        <v>0</v>
      </c>
      <c r="Q27" s="303"/>
      <c r="R27" s="306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  <c r="AC27" s="304"/>
      <c r="AD27" s="126"/>
    </row>
    <row r="28" spans="1:30" ht="15.75">
      <c r="A28" s="737"/>
      <c r="B28" s="309" t="s">
        <v>96</v>
      </c>
      <c r="C28" s="309">
        <v>0</v>
      </c>
      <c r="D28" s="309">
        <v>0</v>
      </c>
      <c r="E28" s="309">
        <v>0</v>
      </c>
      <c r="F28" s="310">
        <v>1</v>
      </c>
      <c r="G28" s="309">
        <v>0</v>
      </c>
      <c r="H28" s="309">
        <v>0</v>
      </c>
      <c r="I28" s="309">
        <v>0</v>
      </c>
      <c r="J28" s="310">
        <v>1</v>
      </c>
      <c r="K28" s="310">
        <v>1</v>
      </c>
      <c r="L28" s="309">
        <v>0</v>
      </c>
      <c r="M28" s="309">
        <v>0</v>
      </c>
      <c r="N28" s="309">
        <v>0</v>
      </c>
      <c r="O28" s="309">
        <v>0</v>
      </c>
      <c r="P28" s="313">
        <v>0</v>
      </c>
      <c r="Q28" s="303"/>
      <c r="R28" s="306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304"/>
      <c r="AD28" s="126"/>
    </row>
    <row r="29" spans="1:30" ht="25.5">
      <c r="A29" s="737"/>
      <c r="B29" s="309" t="s">
        <v>738</v>
      </c>
      <c r="C29" s="309">
        <v>0</v>
      </c>
      <c r="D29" s="309">
        <v>0</v>
      </c>
      <c r="E29" s="309">
        <v>0</v>
      </c>
      <c r="F29" s="309">
        <v>0</v>
      </c>
      <c r="G29" s="310">
        <v>1</v>
      </c>
      <c r="H29" s="310">
        <v>1</v>
      </c>
      <c r="I29" s="310">
        <v>1</v>
      </c>
      <c r="J29" s="309">
        <v>0</v>
      </c>
      <c r="K29" s="309">
        <v>0</v>
      </c>
      <c r="L29" s="309">
        <v>0</v>
      </c>
      <c r="M29" s="309">
        <v>0</v>
      </c>
      <c r="N29" s="309">
        <v>0</v>
      </c>
      <c r="O29" s="309">
        <v>0</v>
      </c>
      <c r="P29" s="313">
        <v>0</v>
      </c>
      <c r="Q29" s="303"/>
      <c r="R29" s="306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126"/>
    </row>
    <row r="30" spans="1:30" ht="15.75">
      <c r="A30" s="737"/>
      <c r="B30" s="309" t="s">
        <v>731</v>
      </c>
      <c r="C30" s="309">
        <v>0</v>
      </c>
      <c r="D30" s="309">
        <v>0</v>
      </c>
      <c r="E30" s="310">
        <v>1</v>
      </c>
      <c r="F30" s="309">
        <v>0</v>
      </c>
      <c r="G30" s="309">
        <v>0</v>
      </c>
      <c r="H30" s="309">
        <v>0</v>
      </c>
      <c r="I30" s="309">
        <v>0</v>
      </c>
      <c r="J30" s="309">
        <v>0</v>
      </c>
      <c r="K30" s="309">
        <v>0</v>
      </c>
      <c r="L30" s="310">
        <v>1</v>
      </c>
      <c r="M30" s="309">
        <v>0</v>
      </c>
      <c r="N30" s="309">
        <v>0</v>
      </c>
      <c r="O30" s="309">
        <v>0</v>
      </c>
      <c r="P30" s="313">
        <v>0</v>
      </c>
      <c r="Q30" s="303"/>
      <c r="R30" s="306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126"/>
    </row>
    <row r="31" spans="1:30" ht="15.75">
      <c r="A31" s="737"/>
      <c r="B31" s="309" t="s">
        <v>742</v>
      </c>
      <c r="C31" s="309">
        <v>0</v>
      </c>
      <c r="D31" s="309">
        <v>0</v>
      </c>
      <c r="E31" s="309">
        <v>0</v>
      </c>
      <c r="F31" s="309">
        <v>0</v>
      </c>
      <c r="G31" s="309">
        <v>0</v>
      </c>
      <c r="H31" s="309">
        <v>0</v>
      </c>
      <c r="I31" s="309">
        <v>0</v>
      </c>
      <c r="J31" s="309">
        <v>0</v>
      </c>
      <c r="K31" s="309">
        <v>0</v>
      </c>
      <c r="L31" s="310">
        <v>1</v>
      </c>
      <c r="M31" s="309">
        <v>0</v>
      </c>
      <c r="N31" s="309">
        <v>0</v>
      </c>
      <c r="O31" s="309">
        <v>0</v>
      </c>
      <c r="P31" s="313">
        <v>0</v>
      </c>
      <c r="Q31" s="303"/>
      <c r="R31" s="306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126"/>
    </row>
    <row r="32" spans="1:30" ht="38.25">
      <c r="A32" s="737"/>
      <c r="B32" s="309" t="s">
        <v>743</v>
      </c>
      <c r="C32" s="309">
        <v>0</v>
      </c>
      <c r="D32" s="309">
        <v>0</v>
      </c>
      <c r="E32" s="309">
        <v>0</v>
      </c>
      <c r="F32" s="309">
        <v>0</v>
      </c>
      <c r="G32" s="309">
        <v>0</v>
      </c>
      <c r="H32" s="309">
        <v>0</v>
      </c>
      <c r="I32" s="309">
        <v>0</v>
      </c>
      <c r="J32" s="309">
        <v>0</v>
      </c>
      <c r="K32" s="309">
        <v>0</v>
      </c>
      <c r="L32" s="310">
        <v>1</v>
      </c>
      <c r="M32" s="309">
        <v>0</v>
      </c>
      <c r="N32" s="309">
        <v>0</v>
      </c>
      <c r="O32" s="309">
        <v>0</v>
      </c>
      <c r="P32" s="313">
        <v>0</v>
      </c>
      <c r="Q32" s="303"/>
      <c r="R32" s="306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126"/>
    </row>
    <row r="33" spans="1:30" ht="15.75">
      <c r="A33" s="737"/>
      <c r="B33" s="309" t="s">
        <v>734</v>
      </c>
      <c r="C33" s="310">
        <v>1</v>
      </c>
      <c r="D33" s="309">
        <v>0</v>
      </c>
      <c r="E33" s="309">
        <v>0</v>
      </c>
      <c r="F33" s="309">
        <v>0</v>
      </c>
      <c r="G33" s="309">
        <v>0</v>
      </c>
      <c r="H33" s="309">
        <v>0</v>
      </c>
      <c r="I33" s="309">
        <v>0</v>
      </c>
      <c r="J33" s="309">
        <v>0</v>
      </c>
      <c r="K33" s="309">
        <v>0</v>
      </c>
      <c r="L33" s="309">
        <v>0</v>
      </c>
      <c r="M33" s="310">
        <v>1</v>
      </c>
      <c r="N33" s="309">
        <v>0</v>
      </c>
      <c r="O33" s="309">
        <v>0</v>
      </c>
      <c r="P33" s="313">
        <v>0</v>
      </c>
      <c r="Q33" s="303"/>
      <c r="R33" s="306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126"/>
    </row>
    <row r="34" spans="1:30" ht="15.75">
      <c r="A34" s="737"/>
      <c r="B34" s="309" t="s">
        <v>737</v>
      </c>
      <c r="C34" s="309">
        <v>0</v>
      </c>
      <c r="D34" s="309">
        <v>0</v>
      </c>
      <c r="E34" s="309">
        <v>0</v>
      </c>
      <c r="F34" s="309">
        <v>0</v>
      </c>
      <c r="G34" s="309">
        <v>0</v>
      </c>
      <c r="H34" s="310">
        <v>1</v>
      </c>
      <c r="I34" s="309">
        <v>0</v>
      </c>
      <c r="J34" s="309">
        <v>0</v>
      </c>
      <c r="K34" s="309">
        <v>0</v>
      </c>
      <c r="L34" s="309">
        <v>0</v>
      </c>
      <c r="M34" s="309">
        <v>0</v>
      </c>
      <c r="N34" s="309">
        <v>0</v>
      </c>
      <c r="O34" s="309">
        <v>0</v>
      </c>
      <c r="P34" s="313">
        <v>0</v>
      </c>
      <c r="Q34" s="303"/>
      <c r="R34" s="306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126"/>
    </row>
    <row r="35" spans="1:30" ht="26.25" thickBot="1">
      <c r="A35" s="738"/>
      <c r="B35" s="314" t="s">
        <v>739</v>
      </c>
      <c r="C35" s="314">
        <v>0</v>
      </c>
      <c r="D35" s="314">
        <v>0</v>
      </c>
      <c r="E35" s="314">
        <v>0</v>
      </c>
      <c r="F35" s="314">
        <v>0</v>
      </c>
      <c r="G35" s="315">
        <v>1</v>
      </c>
      <c r="H35" s="315">
        <v>1</v>
      </c>
      <c r="I35" s="315">
        <v>1</v>
      </c>
      <c r="J35" s="314">
        <v>0</v>
      </c>
      <c r="K35" s="314">
        <v>0</v>
      </c>
      <c r="L35" s="314">
        <v>0</v>
      </c>
      <c r="M35" s="314">
        <v>0</v>
      </c>
      <c r="N35" s="314">
        <v>0</v>
      </c>
      <c r="O35" s="314">
        <v>0</v>
      </c>
      <c r="P35" s="316">
        <v>0</v>
      </c>
      <c r="Q35" s="305"/>
      <c r="R35" s="306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  <c r="AC35" s="304"/>
      <c r="AD35" s="126"/>
    </row>
    <row r="36" spans="1:30" ht="31.5">
      <c r="A36" s="106" t="s">
        <v>113</v>
      </c>
      <c r="B36" s="735"/>
      <c r="C36" s="735"/>
      <c r="D36" s="735"/>
      <c r="E36" s="735"/>
      <c r="F36" s="735"/>
      <c r="G36" s="735"/>
      <c r="H36" s="735"/>
      <c r="I36" s="735"/>
      <c r="J36" s="735"/>
      <c r="K36" s="735"/>
      <c r="L36" s="735"/>
      <c r="M36" s="735"/>
      <c r="N36" s="735"/>
      <c r="O36" s="735"/>
      <c r="P36" s="736"/>
      <c r="Q36" s="305"/>
      <c r="R36" s="306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126"/>
    </row>
    <row r="37" spans="1:30" ht="15.75">
      <c r="A37" s="271" t="s">
        <v>114</v>
      </c>
      <c r="B37" s="111" t="s">
        <v>620</v>
      </c>
      <c r="C37" s="281">
        <v>1</v>
      </c>
      <c r="D37" s="281">
        <v>1</v>
      </c>
      <c r="E37" s="111">
        <v>0</v>
      </c>
      <c r="F37" s="281">
        <v>1</v>
      </c>
      <c r="G37" s="281">
        <v>1</v>
      </c>
      <c r="H37" s="281">
        <v>1</v>
      </c>
      <c r="I37" s="281">
        <v>1</v>
      </c>
      <c r="J37" s="281">
        <v>1</v>
      </c>
      <c r="K37" s="281">
        <v>1</v>
      </c>
      <c r="L37" s="111">
        <v>0</v>
      </c>
      <c r="M37" s="281">
        <v>1</v>
      </c>
      <c r="N37" s="111">
        <v>0</v>
      </c>
      <c r="O37" s="111">
        <v>0</v>
      </c>
      <c r="P37" s="278">
        <v>0</v>
      </c>
      <c r="Q37" s="304"/>
      <c r="R37" s="306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126"/>
    </row>
    <row r="38" spans="1:30" ht="15.75">
      <c r="A38" s="739" t="s">
        <v>115</v>
      </c>
      <c r="B38" s="111" t="s">
        <v>621</v>
      </c>
      <c r="C38" s="281">
        <v>1</v>
      </c>
      <c r="D38" s="281">
        <v>1</v>
      </c>
      <c r="E38" s="111">
        <v>0</v>
      </c>
      <c r="F38" s="281">
        <v>1</v>
      </c>
      <c r="G38" s="281">
        <v>1</v>
      </c>
      <c r="H38" s="281">
        <v>1</v>
      </c>
      <c r="I38" s="281">
        <v>1</v>
      </c>
      <c r="J38" s="281">
        <v>1</v>
      </c>
      <c r="K38" s="281">
        <v>1</v>
      </c>
      <c r="L38" s="111">
        <v>0</v>
      </c>
      <c r="M38" s="281">
        <v>1</v>
      </c>
      <c r="N38" s="111">
        <v>0</v>
      </c>
      <c r="O38" s="111">
        <v>0</v>
      </c>
      <c r="P38" s="278">
        <v>0</v>
      </c>
      <c r="Q38" s="305"/>
      <c r="R38" s="306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126"/>
    </row>
    <row r="39" spans="1:30" ht="15.75">
      <c r="A39" s="739"/>
      <c r="B39" s="111" t="s">
        <v>622</v>
      </c>
      <c r="C39" s="111">
        <v>0</v>
      </c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281">
        <v>1</v>
      </c>
      <c r="J39" s="111">
        <v>0</v>
      </c>
      <c r="K39" s="111">
        <v>0</v>
      </c>
      <c r="L39" s="111">
        <v>0</v>
      </c>
      <c r="M39" s="111">
        <v>0</v>
      </c>
      <c r="N39" s="111">
        <v>0</v>
      </c>
      <c r="O39" s="111">
        <v>0</v>
      </c>
      <c r="P39" s="278">
        <v>0</v>
      </c>
      <c r="Q39" s="303"/>
      <c r="R39" s="306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126"/>
    </row>
    <row r="40" spans="1:30" ht="15.75">
      <c r="A40" s="739"/>
      <c r="B40" s="111" t="s">
        <v>623</v>
      </c>
      <c r="C40" s="111">
        <v>0</v>
      </c>
      <c r="D40" s="111">
        <v>0</v>
      </c>
      <c r="E40" s="281">
        <v>1</v>
      </c>
      <c r="F40" s="111">
        <v>0</v>
      </c>
      <c r="G40" s="111">
        <v>0</v>
      </c>
      <c r="H40" s="111">
        <v>0</v>
      </c>
      <c r="I40" s="111">
        <v>0</v>
      </c>
      <c r="J40" s="111">
        <v>0</v>
      </c>
      <c r="K40" s="111">
        <v>0</v>
      </c>
      <c r="L40" s="281">
        <v>1</v>
      </c>
      <c r="M40" s="111">
        <v>0</v>
      </c>
      <c r="N40" s="111">
        <v>0</v>
      </c>
      <c r="O40" s="111">
        <v>0</v>
      </c>
      <c r="P40" s="278">
        <v>0</v>
      </c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</row>
    <row r="41" spans="1:30" ht="15.75">
      <c r="A41" s="739"/>
      <c r="B41" s="111" t="s">
        <v>624</v>
      </c>
      <c r="C41" s="111">
        <v>0</v>
      </c>
      <c r="D41" s="111">
        <v>0</v>
      </c>
      <c r="E41" s="111">
        <v>0</v>
      </c>
      <c r="F41" s="111">
        <v>0</v>
      </c>
      <c r="G41" s="111">
        <v>0</v>
      </c>
      <c r="H41" s="111">
        <v>0</v>
      </c>
      <c r="I41" s="111">
        <v>0</v>
      </c>
      <c r="J41" s="111">
        <v>0</v>
      </c>
      <c r="K41" s="111">
        <v>0</v>
      </c>
      <c r="L41" s="111">
        <v>0</v>
      </c>
      <c r="M41" s="281">
        <v>1</v>
      </c>
      <c r="N41" s="111">
        <v>0</v>
      </c>
      <c r="O41" s="111">
        <v>0</v>
      </c>
      <c r="P41" s="278">
        <v>0</v>
      </c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</row>
    <row r="42" spans="1:30" ht="15.75">
      <c r="A42" s="739"/>
      <c r="B42" s="111" t="s">
        <v>625</v>
      </c>
      <c r="C42" s="111">
        <v>0</v>
      </c>
      <c r="D42" s="111">
        <v>0</v>
      </c>
      <c r="E42" s="281">
        <v>1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281">
        <v>1</v>
      </c>
      <c r="M42" s="111">
        <v>0</v>
      </c>
      <c r="N42" s="111">
        <v>0</v>
      </c>
      <c r="O42" s="111">
        <v>0</v>
      </c>
      <c r="P42" s="278">
        <v>0</v>
      </c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</row>
    <row r="43" spans="1:30" ht="15.75">
      <c r="A43" s="739"/>
      <c r="B43" s="111" t="s">
        <v>547</v>
      </c>
      <c r="C43" s="111">
        <v>0</v>
      </c>
      <c r="D43" s="111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281">
        <v>1</v>
      </c>
      <c r="N43" s="111">
        <v>0</v>
      </c>
      <c r="O43" s="111">
        <v>0</v>
      </c>
      <c r="P43" s="278">
        <v>0</v>
      </c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</row>
    <row r="44" spans="1:30" ht="15.75">
      <c r="A44" s="739"/>
      <c r="B44" s="111" t="s">
        <v>626</v>
      </c>
      <c r="C44" s="111">
        <v>0</v>
      </c>
      <c r="D44" s="111">
        <v>0</v>
      </c>
      <c r="E44" s="111">
        <v>0</v>
      </c>
      <c r="F44" s="111">
        <v>0</v>
      </c>
      <c r="G44" s="281">
        <v>1</v>
      </c>
      <c r="H44" s="281">
        <v>1</v>
      </c>
      <c r="I44" s="281">
        <v>1</v>
      </c>
      <c r="J44" s="111">
        <v>0</v>
      </c>
      <c r="K44" s="111">
        <v>0</v>
      </c>
      <c r="L44" s="111">
        <v>0</v>
      </c>
      <c r="M44" s="111">
        <v>0</v>
      </c>
      <c r="N44" s="111">
        <v>0</v>
      </c>
      <c r="O44" s="111">
        <v>0</v>
      </c>
      <c r="P44" s="278">
        <v>0</v>
      </c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</row>
    <row r="45" spans="1:30" ht="15.75">
      <c r="A45" s="739"/>
      <c r="B45" s="111" t="s">
        <v>627</v>
      </c>
      <c r="C45" s="111">
        <v>0</v>
      </c>
      <c r="D45" s="111">
        <v>0</v>
      </c>
      <c r="E45" s="111">
        <v>0</v>
      </c>
      <c r="F45" s="111">
        <v>0</v>
      </c>
      <c r="G45" s="281">
        <v>1</v>
      </c>
      <c r="H45" s="281">
        <v>1</v>
      </c>
      <c r="I45" s="281">
        <v>1</v>
      </c>
      <c r="J45" s="111">
        <v>0</v>
      </c>
      <c r="K45" s="111">
        <v>0</v>
      </c>
      <c r="L45" s="111">
        <v>0</v>
      </c>
      <c r="M45" s="111">
        <v>0</v>
      </c>
      <c r="N45" s="111">
        <v>0</v>
      </c>
      <c r="O45" s="111">
        <v>0</v>
      </c>
      <c r="P45" s="278">
        <v>0</v>
      </c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</row>
    <row r="46" spans="1:30" ht="25.5">
      <c r="A46" s="739"/>
      <c r="B46" s="111" t="s">
        <v>628</v>
      </c>
      <c r="C46" s="281">
        <v>1</v>
      </c>
      <c r="D46" s="281">
        <v>1</v>
      </c>
      <c r="E46" s="281">
        <v>1</v>
      </c>
      <c r="F46" s="281">
        <v>1</v>
      </c>
      <c r="G46" s="281">
        <v>1</v>
      </c>
      <c r="H46" s="281">
        <v>1</v>
      </c>
      <c r="I46" s="281">
        <v>1</v>
      </c>
      <c r="J46" s="281">
        <v>1</v>
      </c>
      <c r="K46" s="281">
        <v>1</v>
      </c>
      <c r="L46" s="281">
        <v>1</v>
      </c>
      <c r="M46" s="281">
        <v>1</v>
      </c>
      <c r="N46" s="111">
        <v>0</v>
      </c>
      <c r="O46" s="111">
        <v>0</v>
      </c>
      <c r="P46" s="278">
        <v>0</v>
      </c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</row>
    <row r="47" spans="1:30" ht="24.75" customHeight="1">
      <c r="A47" s="739"/>
      <c r="B47" s="111" t="s">
        <v>922</v>
      </c>
      <c r="C47" s="111">
        <v>0</v>
      </c>
      <c r="D47" s="111">
        <v>0</v>
      </c>
      <c r="E47" s="111">
        <v>0</v>
      </c>
      <c r="F47" s="111">
        <v>0</v>
      </c>
      <c r="G47" s="111">
        <v>0</v>
      </c>
      <c r="H47" s="111">
        <v>0</v>
      </c>
      <c r="I47" s="111">
        <v>0</v>
      </c>
      <c r="J47" s="111">
        <v>0</v>
      </c>
      <c r="K47" s="111">
        <v>0</v>
      </c>
      <c r="L47" s="281">
        <v>1</v>
      </c>
      <c r="M47" s="111">
        <v>0</v>
      </c>
      <c r="N47" s="111">
        <v>0</v>
      </c>
      <c r="O47" s="111">
        <v>0</v>
      </c>
      <c r="P47" s="278">
        <v>0</v>
      </c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</row>
    <row r="48" spans="1:30" ht="15.75">
      <c r="A48" s="739" t="s">
        <v>116</v>
      </c>
      <c r="B48" s="111" t="s">
        <v>629</v>
      </c>
      <c r="C48" s="281">
        <v>1</v>
      </c>
      <c r="D48" s="281">
        <v>1</v>
      </c>
      <c r="E48" s="281">
        <v>1</v>
      </c>
      <c r="F48" s="111"/>
      <c r="G48" s="281">
        <v>1</v>
      </c>
      <c r="H48" s="281">
        <v>1</v>
      </c>
      <c r="I48" s="281">
        <v>1</v>
      </c>
      <c r="J48" s="281">
        <v>1</v>
      </c>
      <c r="K48" s="281">
        <v>1</v>
      </c>
      <c r="L48" s="281">
        <v>1</v>
      </c>
      <c r="M48" s="281">
        <v>1</v>
      </c>
      <c r="N48" s="111">
        <v>0</v>
      </c>
      <c r="O48" s="111">
        <v>0</v>
      </c>
      <c r="P48" s="278">
        <v>0</v>
      </c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</row>
    <row r="49" spans="1:30" ht="15.75">
      <c r="A49" s="739"/>
      <c r="B49" s="111" t="s">
        <v>630</v>
      </c>
      <c r="C49" s="281">
        <v>1</v>
      </c>
      <c r="D49" s="111">
        <v>0</v>
      </c>
      <c r="E49" s="111">
        <v>0</v>
      </c>
      <c r="F49" s="281">
        <v>1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278">
        <v>0</v>
      </c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</row>
    <row r="50" spans="1:31" ht="15.75">
      <c r="A50" s="739"/>
      <c r="B50" s="111" t="s">
        <v>631</v>
      </c>
      <c r="C50" s="281">
        <v>1</v>
      </c>
      <c r="D50" s="111">
        <v>0</v>
      </c>
      <c r="E50" s="111">
        <v>0</v>
      </c>
      <c r="F50" s="281">
        <v>1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11">
        <v>0</v>
      </c>
      <c r="O50" s="111">
        <v>0</v>
      </c>
      <c r="P50" s="278">
        <v>0</v>
      </c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307"/>
    </row>
    <row r="51" spans="1:31" ht="15.75">
      <c r="A51" s="739"/>
      <c r="B51" s="111" t="s">
        <v>632</v>
      </c>
      <c r="C51" s="111">
        <v>0</v>
      </c>
      <c r="D51" s="111">
        <v>0</v>
      </c>
      <c r="E51" s="111">
        <v>0</v>
      </c>
      <c r="F51" s="111">
        <v>0</v>
      </c>
      <c r="G51" s="281">
        <v>1</v>
      </c>
      <c r="H51" s="281">
        <v>1</v>
      </c>
      <c r="I51" s="281">
        <v>1</v>
      </c>
      <c r="J51" s="111">
        <v>0</v>
      </c>
      <c r="K51" s="111">
        <v>0</v>
      </c>
      <c r="L51" s="111">
        <v>0</v>
      </c>
      <c r="M51" s="111">
        <v>0</v>
      </c>
      <c r="N51" s="111">
        <v>0</v>
      </c>
      <c r="O51" s="111">
        <v>0</v>
      </c>
      <c r="P51" s="278">
        <v>0</v>
      </c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307"/>
    </row>
    <row r="52" spans="1:31" ht="15.75">
      <c r="A52" s="739" t="s">
        <v>633</v>
      </c>
      <c r="B52" s="111" t="s">
        <v>228</v>
      </c>
      <c r="C52" s="281">
        <v>1</v>
      </c>
      <c r="D52" s="281">
        <v>1</v>
      </c>
      <c r="E52" s="281">
        <v>1</v>
      </c>
      <c r="F52" s="281">
        <v>1</v>
      </c>
      <c r="G52" s="281">
        <v>1</v>
      </c>
      <c r="H52" s="281">
        <v>1</v>
      </c>
      <c r="I52" s="281">
        <v>1</v>
      </c>
      <c r="J52" s="281">
        <v>1</v>
      </c>
      <c r="K52" s="281">
        <v>1</v>
      </c>
      <c r="L52" s="281">
        <v>1</v>
      </c>
      <c r="M52" s="281">
        <v>1</v>
      </c>
      <c r="N52" s="111">
        <v>0</v>
      </c>
      <c r="O52" s="111">
        <v>0</v>
      </c>
      <c r="P52" s="278">
        <v>0</v>
      </c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307"/>
    </row>
    <row r="53" spans="1:31" ht="15.75">
      <c r="A53" s="739"/>
      <c r="B53" s="111" t="s">
        <v>634</v>
      </c>
      <c r="C53" s="281">
        <v>1</v>
      </c>
      <c r="D53" s="111">
        <v>0</v>
      </c>
      <c r="E53" s="111">
        <v>0</v>
      </c>
      <c r="F53" s="111">
        <v>0</v>
      </c>
      <c r="G53" s="281">
        <v>1</v>
      </c>
      <c r="H53" s="281">
        <v>1</v>
      </c>
      <c r="I53" s="281">
        <v>1</v>
      </c>
      <c r="J53" s="111">
        <v>0</v>
      </c>
      <c r="K53" s="111">
        <v>0</v>
      </c>
      <c r="L53" s="281">
        <v>1</v>
      </c>
      <c r="M53" s="111">
        <v>0</v>
      </c>
      <c r="N53" s="111">
        <v>0</v>
      </c>
      <c r="O53" s="111">
        <v>0</v>
      </c>
      <c r="P53" s="278">
        <v>0</v>
      </c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307"/>
    </row>
    <row r="54" spans="1:31" ht="15.75">
      <c r="A54" s="739"/>
      <c r="B54" s="111" t="s">
        <v>623</v>
      </c>
      <c r="C54" s="281">
        <v>1</v>
      </c>
      <c r="D54" s="111">
        <v>0</v>
      </c>
      <c r="E54" s="281">
        <v>1</v>
      </c>
      <c r="F54" s="111">
        <v>0</v>
      </c>
      <c r="G54" s="111">
        <v>0</v>
      </c>
      <c r="H54" s="111">
        <v>0</v>
      </c>
      <c r="I54" s="111">
        <v>0</v>
      </c>
      <c r="J54" s="111">
        <v>0</v>
      </c>
      <c r="K54" s="111">
        <v>0</v>
      </c>
      <c r="L54" s="281">
        <v>1</v>
      </c>
      <c r="M54" s="111">
        <v>0</v>
      </c>
      <c r="N54" s="111">
        <v>0</v>
      </c>
      <c r="O54" s="111">
        <v>0</v>
      </c>
      <c r="P54" s="278">
        <v>0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307"/>
    </row>
    <row r="55" spans="1:31" ht="15.75">
      <c r="A55" s="739"/>
      <c r="B55" s="111" t="s">
        <v>635</v>
      </c>
      <c r="C55" s="281">
        <v>1</v>
      </c>
      <c r="D55" s="111">
        <v>0</v>
      </c>
      <c r="E55" s="111">
        <v>0</v>
      </c>
      <c r="F55" s="111">
        <v>0</v>
      </c>
      <c r="G55" s="111">
        <v>0</v>
      </c>
      <c r="H55" s="111">
        <v>0</v>
      </c>
      <c r="I55" s="111">
        <v>0</v>
      </c>
      <c r="J55" s="111">
        <v>0</v>
      </c>
      <c r="K55" s="281">
        <v>1</v>
      </c>
      <c r="L55" s="111">
        <v>0</v>
      </c>
      <c r="M55" s="111">
        <v>0</v>
      </c>
      <c r="N55" s="111">
        <v>0</v>
      </c>
      <c r="O55" s="111">
        <v>0</v>
      </c>
      <c r="P55" s="278">
        <v>0</v>
      </c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307"/>
    </row>
    <row r="56" spans="1:31" ht="15.75">
      <c r="A56" s="739"/>
      <c r="B56" s="111" t="s">
        <v>636</v>
      </c>
      <c r="C56" s="281">
        <v>1</v>
      </c>
      <c r="D56" s="111">
        <v>0</v>
      </c>
      <c r="E56" s="111">
        <v>0</v>
      </c>
      <c r="F56" s="111">
        <v>0</v>
      </c>
      <c r="G56" s="111">
        <v>0</v>
      </c>
      <c r="H56" s="281">
        <v>1</v>
      </c>
      <c r="I56" s="111">
        <v>0</v>
      </c>
      <c r="J56" s="111">
        <v>0</v>
      </c>
      <c r="K56" s="111">
        <v>0</v>
      </c>
      <c r="L56" s="111">
        <v>0</v>
      </c>
      <c r="M56" s="111">
        <v>0</v>
      </c>
      <c r="N56" s="111">
        <v>0</v>
      </c>
      <c r="O56" s="111">
        <v>0</v>
      </c>
      <c r="P56" s="278">
        <v>0</v>
      </c>
      <c r="Q56" s="126"/>
      <c r="R56" s="126"/>
      <c r="S56" s="305"/>
      <c r="T56" s="306"/>
      <c r="U56" s="304"/>
      <c r="V56" s="304"/>
      <c r="W56" s="304"/>
      <c r="X56" s="304"/>
      <c r="Y56" s="304"/>
      <c r="Z56" s="304"/>
      <c r="AA56" s="304"/>
      <c r="AB56" s="304"/>
      <c r="AC56" s="304"/>
      <c r="AD56" s="304"/>
      <c r="AE56" s="308"/>
    </row>
    <row r="57" spans="1:31" ht="15.75">
      <c r="A57" s="739"/>
      <c r="B57" s="111" t="s">
        <v>637</v>
      </c>
      <c r="C57" s="281">
        <v>1</v>
      </c>
      <c r="D57" s="111">
        <v>0</v>
      </c>
      <c r="E57" s="111">
        <v>0</v>
      </c>
      <c r="F57" s="111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  <c r="L57" s="281">
        <v>1</v>
      </c>
      <c r="M57" s="111">
        <v>0</v>
      </c>
      <c r="N57" s="111">
        <v>0</v>
      </c>
      <c r="O57" s="111">
        <v>0</v>
      </c>
      <c r="P57" s="278">
        <v>0</v>
      </c>
      <c r="Q57" s="126"/>
      <c r="R57" s="126"/>
      <c r="S57" s="305"/>
      <c r="T57" s="306"/>
      <c r="U57" s="304"/>
      <c r="V57" s="304"/>
      <c r="W57" s="304"/>
      <c r="X57" s="304"/>
      <c r="Y57" s="304"/>
      <c r="Z57" s="304"/>
      <c r="AA57" s="304"/>
      <c r="AB57" s="304"/>
      <c r="AC57" s="304"/>
      <c r="AD57" s="304"/>
      <c r="AE57" s="308"/>
    </row>
    <row r="58" spans="1:31" ht="15.75">
      <c r="A58" s="739" t="s">
        <v>118</v>
      </c>
      <c r="B58" s="111" t="s">
        <v>629</v>
      </c>
      <c r="C58" s="281">
        <v>1</v>
      </c>
      <c r="D58" s="281">
        <v>1</v>
      </c>
      <c r="E58" s="281">
        <v>1</v>
      </c>
      <c r="F58" s="281">
        <v>1</v>
      </c>
      <c r="G58" s="281">
        <v>1</v>
      </c>
      <c r="H58" s="281">
        <v>1</v>
      </c>
      <c r="I58" s="281">
        <v>1</v>
      </c>
      <c r="J58" s="281">
        <v>1</v>
      </c>
      <c r="K58" s="281">
        <v>1</v>
      </c>
      <c r="L58" s="281">
        <v>1</v>
      </c>
      <c r="M58" s="281">
        <v>1</v>
      </c>
      <c r="N58" s="111">
        <v>0</v>
      </c>
      <c r="O58" s="111">
        <v>0</v>
      </c>
      <c r="P58" s="278">
        <v>0</v>
      </c>
      <c r="Q58" s="126"/>
      <c r="R58" s="126"/>
      <c r="S58" s="303"/>
      <c r="T58" s="306"/>
      <c r="U58" s="304"/>
      <c r="V58" s="304"/>
      <c r="W58" s="304"/>
      <c r="X58" s="304"/>
      <c r="Y58" s="304"/>
      <c r="Z58" s="304"/>
      <c r="AA58" s="304"/>
      <c r="AB58" s="304"/>
      <c r="AC58" s="304"/>
      <c r="AD58" s="304"/>
      <c r="AE58" s="308"/>
    </row>
    <row r="59" spans="1:31" ht="15.75">
      <c r="A59" s="739"/>
      <c r="B59" s="111" t="s">
        <v>228</v>
      </c>
      <c r="C59" s="281">
        <v>1</v>
      </c>
      <c r="D59" s="281">
        <v>1</v>
      </c>
      <c r="E59" s="281">
        <v>1</v>
      </c>
      <c r="F59" s="281">
        <v>1</v>
      </c>
      <c r="G59" s="281">
        <v>1</v>
      </c>
      <c r="H59" s="281">
        <v>1</v>
      </c>
      <c r="I59" s="281">
        <v>1</v>
      </c>
      <c r="J59" s="281">
        <v>1</v>
      </c>
      <c r="K59" s="281">
        <v>1</v>
      </c>
      <c r="L59" s="281">
        <v>1</v>
      </c>
      <c r="M59" s="281">
        <v>1</v>
      </c>
      <c r="N59" s="111">
        <v>0</v>
      </c>
      <c r="O59" s="111">
        <v>0</v>
      </c>
      <c r="P59" s="278">
        <v>0</v>
      </c>
      <c r="Q59" s="126"/>
      <c r="R59" s="126"/>
      <c r="S59" s="303"/>
      <c r="T59" s="306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8"/>
    </row>
    <row r="60" spans="1:31" ht="15.75">
      <c r="A60" s="271" t="s">
        <v>119</v>
      </c>
      <c r="B60" s="111" t="s">
        <v>638</v>
      </c>
      <c r="C60" s="281">
        <v>1</v>
      </c>
      <c r="D60" s="281">
        <v>1</v>
      </c>
      <c r="E60" s="281">
        <v>1</v>
      </c>
      <c r="F60" s="281">
        <v>1</v>
      </c>
      <c r="G60" s="281">
        <v>1</v>
      </c>
      <c r="H60" s="281">
        <v>1</v>
      </c>
      <c r="I60" s="281">
        <v>1</v>
      </c>
      <c r="J60" s="281">
        <v>1</v>
      </c>
      <c r="K60" s="281">
        <v>1</v>
      </c>
      <c r="L60" s="281">
        <v>1</v>
      </c>
      <c r="M60" s="281">
        <v>1</v>
      </c>
      <c r="N60" s="111">
        <v>0</v>
      </c>
      <c r="O60" s="111">
        <v>0</v>
      </c>
      <c r="P60" s="278">
        <v>0</v>
      </c>
      <c r="Q60" s="126"/>
      <c r="R60" s="126"/>
      <c r="S60" s="303"/>
      <c r="T60" s="306"/>
      <c r="U60" s="304"/>
      <c r="V60" s="304"/>
      <c r="W60" s="304"/>
      <c r="X60" s="304"/>
      <c r="Y60" s="304"/>
      <c r="Z60" s="304"/>
      <c r="AA60" s="304"/>
      <c r="AB60" s="304"/>
      <c r="AC60" s="304"/>
      <c r="AD60" s="304"/>
      <c r="AE60" s="308"/>
    </row>
    <row r="61" spans="1:31" ht="16.5" thickBot="1">
      <c r="A61" s="272" t="s">
        <v>120</v>
      </c>
      <c r="B61" s="117" t="s">
        <v>639</v>
      </c>
      <c r="C61" s="282">
        <v>1</v>
      </c>
      <c r="D61" s="282">
        <v>1</v>
      </c>
      <c r="E61" s="282">
        <v>1</v>
      </c>
      <c r="F61" s="282">
        <v>1</v>
      </c>
      <c r="G61" s="282">
        <v>1</v>
      </c>
      <c r="H61" s="282">
        <v>1</v>
      </c>
      <c r="I61" s="282">
        <v>1</v>
      </c>
      <c r="J61" s="282">
        <v>1</v>
      </c>
      <c r="K61" s="282">
        <v>1</v>
      </c>
      <c r="L61" s="282">
        <v>1</v>
      </c>
      <c r="M61" s="282">
        <v>1</v>
      </c>
      <c r="N61" s="117">
        <v>0</v>
      </c>
      <c r="O61" s="117">
        <v>0</v>
      </c>
      <c r="P61" s="279">
        <v>0</v>
      </c>
      <c r="Q61" s="126"/>
      <c r="R61" s="126"/>
      <c r="S61" s="305"/>
      <c r="T61" s="306"/>
      <c r="U61" s="304"/>
      <c r="V61" s="304"/>
      <c r="W61" s="304"/>
      <c r="X61" s="304"/>
      <c r="Y61" s="304"/>
      <c r="Z61" s="304"/>
      <c r="AA61" s="304"/>
      <c r="AB61" s="304"/>
      <c r="AC61" s="304"/>
      <c r="AD61" s="304"/>
      <c r="AE61" s="308"/>
    </row>
    <row r="62" spans="1:31" ht="49.5" customHeight="1">
      <c r="A62" s="106" t="s">
        <v>121</v>
      </c>
      <c r="B62" s="617"/>
      <c r="C62" s="617"/>
      <c r="D62" s="617"/>
      <c r="E62" s="617"/>
      <c r="F62" s="617"/>
      <c r="G62" s="617"/>
      <c r="H62" s="617"/>
      <c r="I62" s="617"/>
      <c r="J62" s="617"/>
      <c r="K62" s="617"/>
      <c r="L62" s="617"/>
      <c r="M62" s="617"/>
      <c r="N62" s="617"/>
      <c r="O62" s="617"/>
      <c r="P62" s="618"/>
      <c r="Q62" s="126"/>
      <c r="R62" s="126"/>
      <c r="S62" s="305"/>
      <c r="T62" s="306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8"/>
    </row>
    <row r="63" spans="1:31" ht="15.75">
      <c r="A63" s="723" t="s">
        <v>122</v>
      </c>
      <c r="B63" s="110" t="s">
        <v>640</v>
      </c>
      <c r="C63" s="283">
        <v>1</v>
      </c>
      <c r="D63" s="103">
        <v>1</v>
      </c>
      <c r="E63" s="103">
        <v>1</v>
      </c>
      <c r="F63" s="103">
        <v>1</v>
      </c>
      <c r="G63" s="103">
        <v>1</v>
      </c>
      <c r="H63" s="103">
        <v>1</v>
      </c>
      <c r="I63" s="103">
        <v>1</v>
      </c>
      <c r="J63" s="103">
        <v>1</v>
      </c>
      <c r="K63" s="109">
        <v>0</v>
      </c>
      <c r="L63" s="103">
        <v>1</v>
      </c>
      <c r="M63" s="109">
        <v>0</v>
      </c>
      <c r="N63" s="109">
        <v>0</v>
      </c>
      <c r="O63" s="109">
        <v>0</v>
      </c>
      <c r="P63" s="146">
        <v>0</v>
      </c>
      <c r="Q63" s="126"/>
      <c r="R63" s="126"/>
      <c r="S63" s="304"/>
      <c r="T63" s="306"/>
      <c r="U63" s="304"/>
      <c r="V63" s="304"/>
      <c r="W63" s="304"/>
      <c r="X63" s="304"/>
      <c r="Y63" s="304"/>
      <c r="Z63" s="304"/>
      <c r="AA63" s="304"/>
      <c r="AB63" s="304"/>
      <c r="AC63" s="304"/>
      <c r="AD63" s="304"/>
      <c r="AE63" s="308"/>
    </row>
    <row r="64" spans="1:31" ht="15.75">
      <c r="A64" s="723"/>
      <c r="B64" s="110" t="s">
        <v>629</v>
      </c>
      <c r="C64" s="283">
        <v>1</v>
      </c>
      <c r="D64" s="103">
        <v>1</v>
      </c>
      <c r="E64" s="103">
        <v>1</v>
      </c>
      <c r="F64" s="103">
        <v>1</v>
      </c>
      <c r="G64" s="103">
        <v>1</v>
      </c>
      <c r="H64" s="103">
        <v>1</v>
      </c>
      <c r="I64" s="103">
        <v>1</v>
      </c>
      <c r="J64" s="103">
        <v>1</v>
      </c>
      <c r="K64" s="109">
        <v>0</v>
      </c>
      <c r="L64" s="103">
        <v>1</v>
      </c>
      <c r="M64" s="109">
        <v>0</v>
      </c>
      <c r="N64" s="109">
        <v>0</v>
      </c>
      <c r="O64" s="109">
        <v>0</v>
      </c>
      <c r="P64" s="146">
        <v>0</v>
      </c>
      <c r="Q64" s="126"/>
      <c r="R64" s="126"/>
      <c r="S64" s="305"/>
      <c r="T64" s="306"/>
      <c r="U64" s="304"/>
      <c r="V64" s="304"/>
      <c r="W64" s="304"/>
      <c r="X64" s="304"/>
      <c r="Y64" s="304"/>
      <c r="Z64" s="304"/>
      <c r="AA64" s="304"/>
      <c r="AB64" s="304"/>
      <c r="AC64" s="304"/>
      <c r="AD64" s="304"/>
      <c r="AE64" s="308"/>
    </row>
    <row r="65" spans="1:31" ht="15.75">
      <c r="A65" s="723" t="s">
        <v>123</v>
      </c>
      <c r="B65" s="110" t="s">
        <v>641</v>
      </c>
      <c r="C65" s="110">
        <v>0</v>
      </c>
      <c r="D65" s="103">
        <v>1</v>
      </c>
      <c r="E65" s="109">
        <v>0</v>
      </c>
      <c r="F65" s="103">
        <v>1</v>
      </c>
      <c r="G65" s="109">
        <v>0</v>
      </c>
      <c r="H65" s="109">
        <v>0</v>
      </c>
      <c r="I65" s="109">
        <v>0</v>
      </c>
      <c r="J65" s="103">
        <v>1</v>
      </c>
      <c r="K65" s="109">
        <v>0</v>
      </c>
      <c r="L65" s="109">
        <v>0</v>
      </c>
      <c r="M65" s="109">
        <v>0</v>
      </c>
      <c r="N65" s="109">
        <v>0</v>
      </c>
      <c r="O65" s="109">
        <v>0</v>
      </c>
      <c r="P65" s="146">
        <v>0</v>
      </c>
      <c r="Q65" s="126"/>
      <c r="R65" s="126"/>
      <c r="S65" s="303"/>
      <c r="T65" s="306"/>
      <c r="U65" s="304"/>
      <c r="V65" s="304"/>
      <c r="W65" s="304"/>
      <c r="X65" s="304"/>
      <c r="Y65" s="304"/>
      <c r="Z65" s="304"/>
      <c r="AA65" s="304"/>
      <c r="AB65" s="304"/>
      <c r="AC65" s="304"/>
      <c r="AD65" s="304"/>
      <c r="AE65" s="308"/>
    </row>
    <row r="66" spans="1:31" ht="15.75">
      <c r="A66" s="723"/>
      <c r="B66" s="110" t="s">
        <v>642</v>
      </c>
      <c r="C66" s="283">
        <v>1</v>
      </c>
      <c r="D66" s="103">
        <v>1</v>
      </c>
      <c r="E66" s="109">
        <v>0</v>
      </c>
      <c r="F66" s="103">
        <v>1</v>
      </c>
      <c r="G66" s="103">
        <v>1</v>
      </c>
      <c r="H66" s="103">
        <v>1</v>
      </c>
      <c r="I66" s="103">
        <v>1</v>
      </c>
      <c r="J66" s="103">
        <v>1</v>
      </c>
      <c r="K66" s="109">
        <v>0</v>
      </c>
      <c r="L66" s="109">
        <v>0</v>
      </c>
      <c r="M66" s="109">
        <v>0</v>
      </c>
      <c r="N66" s="109">
        <v>0</v>
      </c>
      <c r="O66" s="109">
        <v>0</v>
      </c>
      <c r="P66" s="146">
        <v>0</v>
      </c>
      <c r="Q66" s="126"/>
      <c r="R66" s="126"/>
      <c r="S66" s="303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307"/>
    </row>
    <row r="67" spans="1:30" ht="21" customHeight="1">
      <c r="A67" s="274" t="s">
        <v>124</v>
      </c>
      <c r="B67" s="110" t="s">
        <v>543</v>
      </c>
      <c r="C67" s="283">
        <v>1</v>
      </c>
      <c r="D67" s="103">
        <v>1</v>
      </c>
      <c r="E67" s="103">
        <v>1</v>
      </c>
      <c r="F67" s="103">
        <v>1</v>
      </c>
      <c r="G67" s="103">
        <v>1</v>
      </c>
      <c r="H67" s="103">
        <v>1</v>
      </c>
      <c r="I67" s="103">
        <v>1</v>
      </c>
      <c r="J67" s="103">
        <v>1</v>
      </c>
      <c r="K67" s="103">
        <v>1</v>
      </c>
      <c r="L67" s="103">
        <v>1</v>
      </c>
      <c r="M67" s="103">
        <v>1</v>
      </c>
      <c r="N67" s="103">
        <v>1</v>
      </c>
      <c r="O67" s="111">
        <v>0</v>
      </c>
      <c r="P67" s="278">
        <v>0</v>
      </c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</row>
    <row r="68" spans="1:30" ht="15.75">
      <c r="A68" s="723" t="s">
        <v>125</v>
      </c>
      <c r="B68" s="110" t="s">
        <v>640</v>
      </c>
      <c r="C68" s="110">
        <v>0</v>
      </c>
      <c r="D68" s="103">
        <v>1</v>
      </c>
      <c r="E68" s="103">
        <v>1</v>
      </c>
      <c r="F68" s="103">
        <v>1</v>
      </c>
      <c r="G68" s="103">
        <v>1</v>
      </c>
      <c r="H68" s="103">
        <v>1</v>
      </c>
      <c r="I68" s="103">
        <v>1</v>
      </c>
      <c r="J68" s="103">
        <v>1</v>
      </c>
      <c r="K68" s="103">
        <v>1</v>
      </c>
      <c r="L68" s="103">
        <v>1</v>
      </c>
      <c r="M68" s="109">
        <v>0</v>
      </c>
      <c r="N68" s="109">
        <v>0</v>
      </c>
      <c r="O68" s="111">
        <v>0</v>
      </c>
      <c r="P68" s="278">
        <v>0</v>
      </c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</row>
    <row r="69" spans="1:30" ht="15.75">
      <c r="A69" s="723"/>
      <c r="B69" s="110" t="s">
        <v>643</v>
      </c>
      <c r="C69" s="283">
        <v>1</v>
      </c>
      <c r="D69" s="109">
        <v>0</v>
      </c>
      <c r="E69" s="109">
        <v>0</v>
      </c>
      <c r="F69" s="109">
        <v>0</v>
      </c>
      <c r="G69" s="109">
        <v>0</v>
      </c>
      <c r="H69" s="109">
        <v>0</v>
      </c>
      <c r="I69" s="109">
        <v>0</v>
      </c>
      <c r="J69" s="109">
        <v>0</v>
      </c>
      <c r="K69" s="109">
        <v>0</v>
      </c>
      <c r="L69" s="109">
        <v>0</v>
      </c>
      <c r="M69" s="109">
        <v>0</v>
      </c>
      <c r="N69" s="103">
        <v>1</v>
      </c>
      <c r="O69" s="111">
        <v>0</v>
      </c>
      <c r="P69" s="278">
        <v>0</v>
      </c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</row>
    <row r="70" spans="1:30" ht="12" customHeight="1">
      <c r="A70" s="723"/>
      <c r="B70" s="110" t="s">
        <v>644</v>
      </c>
      <c r="C70" s="283">
        <v>1</v>
      </c>
      <c r="D70" s="109">
        <v>0</v>
      </c>
      <c r="E70" s="103">
        <v>1</v>
      </c>
      <c r="F70" s="109">
        <v>0</v>
      </c>
      <c r="G70" s="109">
        <v>0</v>
      </c>
      <c r="H70" s="109">
        <v>0</v>
      </c>
      <c r="I70" s="109">
        <v>0</v>
      </c>
      <c r="J70" s="109">
        <v>0</v>
      </c>
      <c r="K70" s="109">
        <v>0</v>
      </c>
      <c r="L70" s="103">
        <v>1</v>
      </c>
      <c r="M70" s="109">
        <v>0</v>
      </c>
      <c r="N70" s="109">
        <v>0</v>
      </c>
      <c r="O70" s="111">
        <v>0</v>
      </c>
      <c r="P70" s="278">
        <v>0</v>
      </c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</row>
    <row r="71" spans="1:30" ht="15.75">
      <c r="A71" s="723"/>
      <c r="B71" s="110" t="s">
        <v>645</v>
      </c>
      <c r="C71" s="283">
        <v>1</v>
      </c>
      <c r="D71" s="109">
        <v>0</v>
      </c>
      <c r="E71" s="109">
        <v>0</v>
      </c>
      <c r="F71" s="109">
        <v>0</v>
      </c>
      <c r="G71" s="109">
        <v>0</v>
      </c>
      <c r="H71" s="109">
        <v>0</v>
      </c>
      <c r="I71" s="109">
        <v>0</v>
      </c>
      <c r="J71" s="109">
        <v>0</v>
      </c>
      <c r="K71" s="109">
        <v>0</v>
      </c>
      <c r="L71" s="103">
        <v>1</v>
      </c>
      <c r="M71" s="109">
        <v>0</v>
      </c>
      <c r="N71" s="109">
        <v>0</v>
      </c>
      <c r="O71" s="111">
        <v>0</v>
      </c>
      <c r="P71" s="278">
        <v>0</v>
      </c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</row>
    <row r="72" spans="1:30" ht="15.75">
      <c r="A72" s="723"/>
      <c r="B72" s="110" t="s">
        <v>623</v>
      </c>
      <c r="C72" s="283">
        <v>1</v>
      </c>
      <c r="D72" s="109">
        <v>0</v>
      </c>
      <c r="E72" s="103">
        <v>1</v>
      </c>
      <c r="F72" s="109">
        <v>0</v>
      </c>
      <c r="G72" s="109">
        <v>0</v>
      </c>
      <c r="H72" s="109">
        <v>0</v>
      </c>
      <c r="I72" s="109">
        <v>0</v>
      </c>
      <c r="J72" s="109">
        <v>0</v>
      </c>
      <c r="K72" s="109">
        <v>0</v>
      </c>
      <c r="L72" s="109">
        <v>0</v>
      </c>
      <c r="M72" s="109">
        <v>0</v>
      </c>
      <c r="N72" s="109">
        <v>0</v>
      </c>
      <c r="O72" s="111">
        <v>0</v>
      </c>
      <c r="P72" s="278">
        <v>0</v>
      </c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</row>
    <row r="73" spans="1:30" ht="25.5" customHeight="1">
      <c r="A73" s="723" t="s">
        <v>721</v>
      </c>
      <c r="B73" s="109" t="s">
        <v>646</v>
      </c>
      <c r="C73" s="109">
        <v>0</v>
      </c>
      <c r="D73" s="109">
        <v>0</v>
      </c>
      <c r="E73" s="109">
        <v>0</v>
      </c>
      <c r="F73" s="109">
        <v>0</v>
      </c>
      <c r="G73" s="109">
        <v>0</v>
      </c>
      <c r="H73" s="109">
        <v>0</v>
      </c>
      <c r="I73" s="109">
        <v>0</v>
      </c>
      <c r="J73" s="109">
        <v>0</v>
      </c>
      <c r="K73" s="109">
        <v>0</v>
      </c>
      <c r="L73" s="109">
        <v>0</v>
      </c>
      <c r="M73" s="109">
        <v>0</v>
      </c>
      <c r="N73" s="103">
        <v>1</v>
      </c>
      <c r="O73" s="111">
        <v>0</v>
      </c>
      <c r="P73" s="278">
        <v>0</v>
      </c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</row>
    <row r="74" spans="1:30" ht="15.75">
      <c r="A74" s="723"/>
      <c r="B74" s="109" t="s">
        <v>647</v>
      </c>
      <c r="C74" s="109">
        <v>0</v>
      </c>
      <c r="D74" s="109">
        <v>0</v>
      </c>
      <c r="E74" s="109">
        <v>0</v>
      </c>
      <c r="F74" s="109">
        <v>0</v>
      </c>
      <c r="G74" s="109">
        <v>0</v>
      </c>
      <c r="H74" s="109">
        <v>0</v>
      </c>
      <c r="I74" s="109">
        <v>0</v>
      </c>
      <c r="J74" s="109">
        <v>0</v>
      </c>
      <c r="K74" s="109">
        <v>0</v>
      </c>
      <c r="L74" s="109">
        <v>0</v>
      </c>
      <c r="M74" s="109">
        <v>0</v>
      </c>
      <c r="N74" s="103">
        <v>1</v>
      </c>
      <c r="O74" s="111">
        <v>0</v>
      </c>
      <c r="P74" s="278">
        <v>0</v>
      </c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</row>
    <row r="75" spans="1:30" ht="26.25" customHeight="1">
      <c r="A75" s="723"/>
      <c r="B75" s="109" t="s">
        <v>660</v>
      </c>
      <c r="C75" s="109">
        <v>0</v>
      </c>
      <c r="D75" s="109">
        <v>0</v>
      </c>
      <c r="E75" s="109">
        <v>0</v>
      </c>
      <c r="F75" s="109">
        <v>0</v>
      </c>
      <c r="G75" s="109">
        <v>0</v>
      </c>
      <c r="H75" s="109">
        <v>0</v>
      </c>
      <c r="I75" s="109">
        <v>0</v>
      </c>
      <c r="J75" s="109">
        <v>0</v>
      </c>
      <c r="K75" s="109">
        <v>0</v>
      </c>
      <c r="L75" s="103">
        <v>1</v>
      </c>
      <c r="M75" s="109">
        <v>0</v>
      </c>
      <c r="N75" s="109">
        <v>0</v>
      </c>
      <c r="O75" s="111">
        <v>0</v>
      </c>
      <c r="P75" s="278">
        <v>0</v>
      </c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</row>
    <row r="76" spans="1:30" ht="15.75">
      <c r="A76" s="723"/>
      <c r="B76" s="109" t="s">
        <v>648</v>
      </c>
      <c r="C76" s="103">
        <v>1</v>
      </c>
      <c r="D76" s="103">
        <v>1</v>
      </c>
      <c r="E76" s="109">
        <v>0</v>
      </c>
      <c r="F76" s="103">
        <v>1</v>
      </c>
      <c r="G76" s="103">
        <v>1</v>
      </c>
      <c r="H76" s="103">
        <v>1</v>
      </c>
      <c r="I76" s="103">
        <v>1</v>
      </c>
      <c r="J76" s="103">
        <v>1</v>
      </c>
      <c r="K76" s="103">
        <v>1</v>
      </c>
      <c r="L76" s="109">
        <v>0</v>
      </c>
      <c r="M76" s="103">
        <v>1</v>
      </c>
      <c r="N76" s="109">
        <v>0</v>
      </c>
      <c r="O76" s="111">
        <v>0</v>
      </c>
      <c r="P76" s="278">
        <v>0</v>
      </c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</row>
    <row r="77" spans="1:30" ht="15.75">
      <c r="A77" s="723"/>
      <c r="B77" s="109" t="s">
        <v>622</v>
      </c>
      <c r="C77" s="109">
        <v>0</v>
      </c>
      <c r="D77" s="109">
        <v>0</v>
      </c>
      <c r="E77" s="109">
        <v>0</v>
      </c>
      <c r="F77" s="109">
        <v>0</v>
      </c>
      <c r="G77" s="109">
        <v>0</v>
      </c>
      <c r="H77" s="109">
        <v>0</v>
      </c>
      <c r="I77" s="103">
        <v>1</v>
      </c>
      <c r="J77" s="109">
        <v>0</v>
      </c>
      <c r="K77" s="109">
        <v>0</v>
      </c>
      <c r="L77" s="109">
        <v>0</v>
      </c>
      <c r="M77" s="109">
        <v>0</v>
      </c>
      <c r="N77" s="109">
        <v>0</v>
      </c>
      <c r="O77" s="111">
        <v>0</v>
      </c>
      <c r="P77" s="278">
        <v>0</v>
      </c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</row>
    <row r="78" spans="1:30" ht="15.75">
      <c r="A78" s="723"/>
      <c r="B78" s="109" t="s">
        <v>623</v>
      </c>
      <c r="C78" s="109">
        <v>0</v>
      </c>
      <c r="D78" s="109">
        <v>0</v>
      </c>
      <c r="E78" s="103">
        <v>1</v>
      </c>
      <c r="F78" s="109">
        <v>0</v>
      </c>
      <c r="G78" s="109">
        <v>0</v>
      </c>
      <c r="H78" s="109">
        <v>0</v>
      </c>
      <c r="I78" s="109">
        <v>0</v>
      </c>
      <c r="J78" s="109">
        <v>0</v>
      </c>
      <c r="K78" s="109">
        <v>0</v>
      </c>
      <c r="L78" s="103">
        <v>1</v>
      </c>
      <c r="M78" s="109">
        <v>0</v>
      </c>
      <c r="N78" s="109">
        <v>0</v>
      </c>
      <c r="O78" s="111">
        <v>0</v>
      </c>
      <c r="P78" s="278">
        <v>0</v>
      </c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</row>
    <row r="79" spans="1:30" ht="15.75">
      <c r="A79" s="723"/>
      <c r="B79" s="109" t="s">
        <v>624</v>
      </c>
      <c r="C79" s="109">
        <v>0</v>
      </c>
      <c r="D79" s="109">
        <v>0</v>
      </c>
      <c r="E79" s="109">
        <v>0</v>
      </c>
      <c r="F79" s="109">
        <v>0</v>
      </c>
      <c r="G79" s="109">
        <v>0</v>
      </c>
      <c r="H79" s="109">
        <v>0</v>
      </c>
      <c r="I79" s="109">
        <v>0</v>
      </c>
      <c r="J79" s="109">
        <v>0</v>
      </c>
      <c r="K79" s="109">
        <v>0</v>
      </c>
      <c r="L79" s="109">
        <v>0</v>
      </c>
      <c r="M79" s="103">
        <v>1</v>
      </c>
      <c r="N79" s="109">
        <v>0</v>
      </c>
      <c r="O79" s="111">
        <v>0</v>
      </c>
      <c r="P79" s="278">
        <v>0</v>
      </c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</row>
    <row r="80" spans="1:30" ht="15.75">
      <c r="A80" s="723"/>
      <c r="B80" s="109" t="s">
        <v>625</v>
      </c>
      <c r="C80" s="109">
        <v>0</v>
      </c>
      <c r="D80" s="109">
        <v>0</v>
      </c>
      <c r="E80" s="103">
        <v>1</v>
      </c>
      <c r="F80" s="109">
        <v>0</v>
      </c>
      <c r="G80" s="109">
        <v>0</v>
      </c>
      <c r="H80" s="109">
        <v>0</v>
      </c>
      <c r="I80" s="109">
        <v>0</v>
      </c>
      <c r="J80" s="109">
        <v>0</v>
      </c>
      <c r="K80" s="109">
        <v>0</v>
      </c>
      <c r="L80" s="103">
        <v>1</v>
      </c>
      <c r="M80" s="109">
        <v>0</v>
      </c>
      <c r="N80" s="109">
        <v>0</v>
      </c>
      <c r="O80" s="111">
        <v>0</v>
      </c>
      <c r="P80" s="278">
        <v>0</v>
      </c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</row>
    <row r="81" spans="1:30" ht="15.75">
      <c r="A81" s="723"/>
      <c r="B81" s="109" t="s">
        <v>547</v>
      </c>
      <c r="C81" s="109">
        <v>0</v>
      </c>
      <c r="D81" s="109">
        <v>0</v>
      </c>
      <c r="E81" s="109">
        <v>0</v>
      </c>
      <c r="F81" s="109">
        <v>0</v>
      </c>
      <c r="G81" s="109">
        <v>0</v>
      </c>
      <c r="H81" s="109">
        <v>0</v>
      </c>
      <c r="I81" s="109">
        <v>0</v>
      </c>
      <c r="J81" s="109">
        <v>0</v>
      </c>
      <c r="K81" s="109">
        <v>0</v>
      </c>
      <c r="L81" s="109">
        <v>0</v>
      </c>
      <c r="M81" s="103">
        <v>1</v>
      </c>
      <c r="N81" s="109">
        <v>0</v>
      </c>
      <c r="O81" s="111">
        <v>0</v>
      </c>
      <c r="P81" s="278">
        <v>0</v>
      </c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</row>
    <row r="82" spans="1:30" ht="15.75">
      <c r="A82" s="723"/>
      <c r="B82" s="109" t="s">
        <v>626</v>
      </c>
      <c r="C82" s="109">
        <v>0</v>
      </c>
      <c r="D82" s="109">
        <v>0</v>
      </c>
      <c r="E82" s="109">
        <v>0</v>
      </c>
      <c r="F82" s="109">
        <v>0</v>
      </c>
      <c r="G82" s="103">
        <v>1</v>
      </c>
      <c r="H82" s="103">
        <v>1</v>
      </c>
      <c r="I82" s="103">
        <v>1</v>
      </c>
      <c r="J82" s="109">
        <v>0</v>
      </c>
      <c r="K82" s="109">
        <v>0</v>
      </c>
      <c r="L82" s="109">
        <v>0</v>
      </c>
      <c r="M82" s="109">
        <v>0</v>
      </c>
      <c r="N82" s="109">
        <v>0</v>
      </c>
      <c r="O82" s="111">
        <v>0</v>
      </c>
      <c r="P82" s="278">
        <v>0</v>
      </c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</row>
    <row r="83" spans="1:30" ht="15.75">
      <c r="A83" s="723"/>
      <c r="B83" s="109" t="s">
        <v>627</v>
      </c>
      <c r="C83" s="109">
        <v>0</v>
      </c>
      <c r="D83" s="109">
        <v>0</v>
      </c>
      <c r="E83" s="109">
        <v>0</v>
      </c>
      <c r="F83" s="109">
        <v>0</v>
      </c>
      <c r="G83" s="103">
        <v>1</v>
      </c>
      <c r="H83" s="103">
        <v>1</v>
      </c>
      <c r="I83" s="103">
        <v>1</v>
      </c>
      <c r="J83" s="109">
        <v>0</v>
      </c>
      <c r="K83" s="109">
        <v>0</v>
      </c>
      <c r="L83" s="109">
        <v>0</v>
      </c>
      <c r="M83" s="109">
        <v>0</v>
      </c>
      <c r="N83" s="109">
        <v>0</v>
      </c>
      <c r="O83" s="111">
        <v>0</v>
      </c>
      <c r="P83" s="278">
        <v>0</v>
      </c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</row>
    <row r="84" spans="1:30" ht="15.75">
      <c r="A84" s="723"/>
      <c r="B84" s="109" t="s">
        <v>627</v>
      </c>
      <c r="C84" s="109">
        <v>0</v>
      </c>
      <c r="D84" s="109">
        <v>0</v>
      </c>
      <c r="E84" s="109">
        <v>0</v>
      </c>
      <c r="F84" s="109">
        <v>0</v>
      </c>
      <c r="G84" s="109">
        <v>0</v>
      </c>
      <c r="H84" s="103">
        <v>1</v>
      </c>
      <c r="I84" s="109">
        <v>0</v>
      </c>
      <c r="J84" s="109">
        <v>0</v>
      </c>
      <c r="K84" s="109">
        <v>0</v>
      </c>
      <c r="L84" s="109">
        <v>0</v>
      </c>
      <c r="M84" s="109">
        <v>0</v>
      </c>
      <c r="N84" s="109">
        <v>0</v>
      </c>
      <c r="O84" s="111">
        <v>0</v>
      </c>
      <c r="P84" s="278">
        <v>0</v>
      </c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</row>
    <row r="85" spans="1:30" ht="25.5">
      <c r="A85" s="723"/>
      <c r="B85" s="111" t="s">
        <v>628</v>
      </c>
      <c r="C85" s="281">
        <v>1</v>
      </c>
      <c r="D85" s="103">
        <v>1</v>
      </c>
      <c r="E85" s="103">
        <v>1</v>
      </c>
      <c r="F85" s="103">
        <v>1</v>
      </c>
      <c r="G85" s="103">
        <v>1</v>
      </c>
      <c r="H85" s="103">
        <v>1</v>
      </c>
      <c r="I85" s="103">
        <v>1</v>
      </c>
      <c r="J85" s="103">
        <v>1</v>
      </c>
      <c r="K85" s="103">
        <v>1</v>
      </c>
      <c r="L85" s="103">
        <v>1</v>
      </c>
      <c r="M85" s="103">
        <v>1</v>
      </c>
      <c r="N85" s="109">
        <v>0</v>
      </c>
      <c r="O85" s="111">
        <v>0</v>
      </c>
      <c r="P85" s="278">
        <v>0</v>
      </c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</row>
    <row r="86" spans="1:30" ht="15.75">
      <c r="A86" s="723" t="s">
        <v>127</v>
      </c>
      <c r="B86" s="110" t="s">
        <v>649</v>
      </c>
      <c r="C86" s="283">
        <v>1</v>
      </c>
      <c r="D86" s="103">
        <v>1</v>
      </c>
      <c r="E86" s="109">
        <v>0</v>
      </c>
      <c r="F86" s="103">
        <v>1</v>
      </c>
      <c r="G86" s="103">
        <v>1</v>
      </c>
      <c r="H86" s="103">
        <v>1</v>
      </c>
      <c r="I86" s="103">
        <v>1</v>
      </c>
      <c r="J86" s="103">
        <v>1</v>
      </c>
      <c r="K86" s="103">
        <v>1</v>
      </c>
      <c r="L86" s="109">
        <v>0</v>
      </c>
      <c r="M86" s="109">
        <v>0</v>
      </c>
      <c r="N86" s="109">
        <v>0</v>
      </c>
      <c r="O86" s="111">
        <v>0</v>
      </c>
      <c r="P86" s="278">
        <v>0</v>
      </c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</row>
    <row r="87" spans="1:30" ht="41.25" customHeight="1">
      <c r="A87" s="723"/>
      <c r="B87" s="111" t="s">
        <v>650</v>
      </c>
      <c r="C87" s="103">
        <v>1</v>
      </c>
      <c r="D87" s="109">
        <v>0</v>
      </c>
      <c r="E87" s="109">
        <v>0</v>
      </c>
      <c r="F87" s="109">
        <v>0</v>
      </c>
      <c r="G87" s="109">
        <v>0</v>
      </c>
      <c r="H87" s="109">
        <v>0</v>
      </c>
      <c r="I87" s="109">
        <v>0</v>
      </c>
      <c r="J87" s="109">
        <v>0</v>
      </c>
      <c r="K87" s="109">
        <v>0</v>
      </c>
      <c r="L87" s="103">
        <v>1</v>
      </c>
      <c r="M87" s="109">
        <v>0</v>
      </c>
      <c r="N87" s="109">
        <v>0</v>
      </c>
      <c r="O87" s="111">
        <v>0</v>
      </c>
      <c r="P87" s="278">
        <v>0</v>
      </c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</row>
    <row r="88" spans="1:30" ht="15.75">
      <c r="A88" s="723"/>
      <c r="B88" s="109" t="s">
        <v>651</v>
      </c>
      <c r="C88" s="103">
        <v>1</v>
      </c>
      <c r="D88" s="109">
        <v>0</v>
      </c>
      <c r="E88" s="103">
        <v>1</v>
      </c>
      <c r="F88" s="109">
        <v>0</v>
      </c>
      <c r="G88" s="109">
        <v>0</v>
      </c>
      <c r="H88" s="109">
        <v>0</v>
      </c>
      <c r="I88" s="109">
        <v>0</v>
      </c>
      <c r="J88" s="109">
        <v>0</v>
      </c>
      <c r="K88" s="109">
        <v>0</v>
      </c>
      <c r="L88" s="103">
        <v>1</v>
      </c>
      <c r="M88" s="109">
        <v>0</v>
      </c>
      <c r="N88" s="109">
        <v>0</v>
      </c>
      <c r="O88" s="111">
        <v>0</v>
      </c>
      <c r="P88" s="278">
        <v>0</v>
      </c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</row>
    <row r="89" spans="1:30" ht="15.75">
      <c r="A89" s="274" t="s">
        <v>128</v>
      </c>
      <c r="B89" s="110" t="s">
        <v>652</v>
      </c>
      <c r="C89" s="283">
        <v>1</v>
      </c>
      <c r="D89" s="103">
        <v>1</v>
      </c>
      <c r="E89" s="109">
        <v>0</v>
      </c>
      <c r="F89" s="103">
        <v>1</v>
      </c>
      <c r="G89" s="103">
        <v>1</v>
      </c>
      <c r="H89" s="103">
        <v>1</v>
      </c>
      <c r="I89" s="103">
        <v>1</v>
      </c>
      <c r="J89" s="103">
        <v>1</v>
      </c>
      <c r="K89" s="109">
        <v>0</v>
      </c>
      <c r="L89" s="109">
        <v>0</v>
      </c>
      <c r="M89" s="109">
        <v>0</v>
      </c>
      <c r="N89" s="109">
        <v>0</v>
      </c>
      <c r="O89" s="111">
        <v>0</v>
      </c>
      <c r="P89" s="278">
        <v>0</v>
      </c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</row>
    <row r="90" spans="1:30" ht="25.5">
      <c r="A90" s="723" t="s">
        <v>129</v>
      </c>
      <c r="B90" s="109" t="s">
        <v>653</v>
      </c>
      <c r="C90" s="109">
        <v>0</v>
      </c>
      <c r="D90" s="109">
        <v>0</v>
      </c>
      <c r="E90" s="109">
        <v>0</v>
      </c>
      <c r="F90" s="109">
        <v>0</v>
      </c>
      <c r="G90" s="109">
        <v>0</v>
      </c>
      <c r="H90" s="109">
        <v>0</v>
      </c>
      <c r="I90" s="109">
        <v>0</v>
      </c>
      <c r="J90" s="109">
        <v>0</v>
      </c>
      <c r="K90" s="109">
        <v>0</v>
      </c>
      <c r="L90" s="109">
        <v>0</v>
      </c>
      <c r="M90" s="109">
        <v>0</v>
      </c>
      <c r="N90" s="103">
        <v>1</v>
      </c>
      <c r="O90" s="111">
        <v>0</v>
      </c>
      <c r="P90" s="278">
        <v>0</v>
      </c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</row>
    <row r="91" spans="1:30" ht="25.5">
      <c r="A91" s="723"/>
      <c r="B91" s="109" t="s">
        <v>654</v>
      </c>
      <c r="C91" s="109">
        <v>0</v>
      </c>
      <c r="D91" s="109">
        <v>0</v>
      </c>
      <c r="E91" s="109">
        <v>0</v>
      </c>
      <c r="F91" s="109">
        <v>0</v>
      </c>
      <c r="G91" s="109">
        <v>0</v>
      </c>
      <c r="H91" s="109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103">
        <v>1</v>
      </c>
      <c r="O91" s="111">
        <v>0</v>
      </c>
      <c r="P91" s="278">
        <v>0</v>
      </c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</row>
    <row r="92" spans="1:30" ht="38.25">
      <c r="A92" s="723"/>
      <c r="B92" s="109" t="s">
        <v>659</v>
      </c>
      <c r="C92" s="109">
        <v>0</v>
      </c>
      <c r="D92" s="109">
        <v>0</v>
      </c>
      <c r="E92" s="109">
        <v>0</v>
      </c>
      <c r="F92" s="109">
        <v>0</v>
      </c>
      <c r="G92" s="109">
        <v>0</v>
      </c>
      <c r="H92" s="109">
        <v>0</v>
      </c>
      <c r="I92" s="109">
        <v>0</v>
      </c>
      <c r="J92" s="109">
        <v>0</v>
      </c>
      <c r="K92" s="109">
        <v>0</v>
      </c>
      <c r="L92" s="103">
        <v>1</v>
      </c>
      <c r="M92" s="109">
        <v>0</v>
      </c>
      <c r="N92" s="109">
        <v>0</v>
      </c>
      <c r="O92" s="111">
        <v>0</v>
      </c>
      <c r="P92" s="278">
        <v>0</v>
      </c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</row>
    <row r="93" spans="1:30" ht="15.75">
      <c r="A93" s="723"/>
      <c r="B93" s="109" t="s">
        <v>655</v>
      </c>
      <c r="C93" s="103">
        <v>1</v>
      </c>
      <c r="D93" s="103">
        <v>1</v>
      </c>
      <c r="E93" s="109">
        <v>0</v>
      </c>
      <c r="F93" s="103">
        <v>1</v>
      </c>
      <c r="G93" s="103">
        <v>1</v>
      </c>
      <c r="H93" s="103">
        <v>1</v>
      </c>
      <c r="I93" s="103">
        <v>1</v>
      </c>
      <c r="J93" s="103">
        <v>1</v>
      </c>
      <c r="K93" s="103">
        <v>1</v>
      </c>
      <c r="L93" s="109">
        <v>0</v>
      </c>
      <c r="M93" s="103">
        <v>1</v>
      </c>
      <c r="N93" s="109">
        <v>0</v>
      </c>
      <c r="O93" s="111">
        <v>0</v>
      </c>
      <c r="P93" s="278">
        <v>0</v>
      </c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</row>
    <row r="94" spans="1:30" ht="15.75">
      <c r="A94" s="723"/>
      <c r="B94" s="109" t="s">
        <v>622</v>
      </c>
      <c r="C94" s="109">
        <v>0</v>
      </c>
      <c r="D94" s="109">
        <v>0</v>
      </c>
      <c r="E94" s="109">
        <v>0</v>
      </c>
      <c r="F94" s="109">
        <v>0</v>
      </c>
      <c r="G94" s="109">
        <v>0</v>
      </c>
      <c r="H94" s="109">
        <v>0</v>
      </c>
      <c r="I94" s="103">
        <v>1</v>
      </c>
      <c r="J94" s="109">
        <v>0</v>
      </c>
      <c r="K94" s="109">
        <v>0</v>
      </c>
      <c r="L94" s="109">
        <v>0</v>
      </c>
      <c r="M94" s="109">
        <v>0</v>
      </c>
      <c r="N94" s="109">
        <v>0</v>
      </c>
      <c r="O94" s="111">
        <v>0</v>
      </c>
      <c r="P94" s="278">
        <v>0</v>
      </c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</row>
    <row r="95" spans="1:30" ht="15.75">
      <c r="A95" s="723"/>
      <c r="B95" s="109" t="s">
        <v>623</v>
      </c>
      <c r="C95" s="109">
        <v>0</v>
      </c>
      <c r="D95" s="109">
        <v>0</v>
      </c>
      <c r="E95" s="103">
        <v>1</v>
      </c>
      <c r="F95" s="109">
        <v>0</v>
      </c>
      <c r="G95" s="109">
        <v>0</v>
      </c>
      <c r="H95" s="109">
        <v>0</v>
      </c>
      <c r="I95" s="109">
        <v>0</v>
      </c>
      <c r="J95" s="109">
        <v>0</v>
      </c>
      <c r="K95" s="109">
        <v>0</v>
      </c>
      <c r="L95" s="103">
        <v>1</v>
      </c>
      <c r="M95" s="109">
        <v>0</v>
      </c>
      <c r="N95" s="109">
        <v>0</v>
      </c>
      <c r="O95" s="111">
        <v>0</v>
      </c>
      <c r="P95" s="278">
        <v>0</v>
      </c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</row>
    <row r="96" spans="1:30" ht="15.75">
      <c r="A96" s="723"/>
      <c r="B96" s="109" t="s">
        <v>624</v>
      </c>
      <c r="C96" s="109">
        <v>0</v>
      </c>
      <c r="D96" s="109">
        <v>0</v>
      </c>
      <c r="E96" s="109">
        <v>0</v>
      </c>
      <c r="F96" s="109">
        <v>0</v>
      </c>
      <c r="G96" s="109">
        <v>0</v>
      </c>
      <c r="H96" s="109">
        <v>0</v>
      </c>
      <c r="I96" s="109">
        <v>0</v>
      </c>
      <c r="J96" s="109">
        <v>0</v>
      </c>
      <c r="K96" s="109">
        <v>0</v>
      </c>
      <c r="L96" s="109">
        <v>0</v>
      </c>
      <c r="M96" s="103">
        <v>1</v>
      </c>
      <c r="N96" s="109">
        <v>0</v>
      </c>
      <c r="O96" s="111">
        <v>0</v>
      </c>
      <c r="P96" s="278">
        <v>0</v>
      </c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</row>
    <row r="97" spans="1:30" ht="15.75">
      <c r="A97" s="723"/>
      <c r="B97" s="109" t="s">
        <v>625</v>
      </c>
      <c r="C97" s="109">
        <v>0</v>
      </c>
      <c r="D97" s="109">
        <v>0</v>
      </c>
      <c r="E97" s="103">
        <v>1</v>
      </c>
      <c r="F97" s="109">
        <v>0</v>
      </c>
      <c r="G97" s="109">
        <v>0</v>
      </c>
      <c r="H97" s="109">
        <v>0</v>
      </c>
      <c r="I97" s="109">
        <v>0</v>
      </c>
      <c r="J97" s="109">
        <v>0</v>
      </c>
      <c r="K97" s="109">
        <v>0</v>
      </c>
      <c r="L97" s="103">
        <v>1</v>
      </c>
      <c r="M97" s="109">
        <v>0</v>
      </c>
      <c r="N97" s="109">
        <v>0</v>
      </c>
      <c r="O97" s="111">
        <v>0</v>
      </c>
      <c r="P97" s="278">
        <v>0</v>
      </c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</row>
    <row r="98" spans="1:30" ht="15.75">
      <c r="A98" s="723"/>
      <c r="B98" s="109" t="s">
        <v>547</v>
      </c>
      <c r="C98" s="109">
        <v>0</v>
      </c>
      <c r="D98" s="109">
        <v>0</v>
      </c>
      <c r="E98" s="109">
        <v>0</v>
      </c>
      <c r="F98" s="109">
        <v>0</v>
      </c>
      <c r="G98" s="109">
        <v>0</v>
      </c>
      <c r="H98" s="109">
        <v>0</v>
      </c>
      <c r="I98" s="109">
        <v>0</v>
      </c>
      <c r="J98" s="109">
        <v>0</v>
      </c>
      <c r="K98" s="109">
        <v>0</v>
      </c>
      <c r="L98" s="109">
        <v>0</v>
      </c>
      <c r="M98" s="103">
        <v>1</v>
      </c>
      <c r="N98" s="109">
        <v>0</v>
      </c>
      <c r="O98" s="111">
        <v>0</v>
      </c>
      <c r="P98" s="278">
        <v>0</v>
      </c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</row>
    <row r="99" spans="1:30" ht="15.75">
      <c r="A99" s="723"/>
      <c r="B99" s="109" t="s">
        <v>626</v>
      </c>
      <c r="C99" s="109">
        <v>0</v>
      </c>
      <c r="D99" s="109">
        <v>0</v>
      </c>
      <c r="E99" s="109">
        <v>0</v>
      </c>
      <c r="F99" s="109">
        <v>0</v>
      </c>
      <c r="G99" s="103">
        <v>1</v>
      </c>
      <c r="H99" s="103">
        <v>1</v>
      </c>
      <c r="I99" s="103">
        <v>1</v>
      </c>
      <c r="J99" s="109">
        <v>0</v>
      </c>
      <c r="K99" s="109">
        <v>0</v>
      </c>
      <c r="L99" s="109">
        <v>0</v>
      </c>
      <c r="M99" s="109">
        <v>0</v>
      </c>
      <c r="N99" s="109">
        <v>0</v>
      </c>
      <c r="O99" s="111">
        <v>0</v>
      </c>
      <c r="P99" s="278">
        <v>0</v>
      </c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</row>
    <row r="100" spans="1:30" ht="15.75">
      <c r="A100" s="723"/>
      <c r="B100" s="109" t="s">
        <v>627</v>
      </c>
      <c r="C100" s="109">
        <v>0</v>
      </c>
      <c r="D100" s="109">
        <v>0</v>
      </c>
      <c r="E100" s="109">
        <v>0</v>
      </c>
      <c r="F100" s="109">
        <v>0</v>
      </c>
      <c r="G100" s="103">
        <v>1</v>
      </c>
      <c r="H100" s="103">
        <v>1</v>
      </c>
      <c r="I100" s="103">
        <v>1</v>
      </c>
      <c r="J100" s="109">
        <v>0</v>
      </c>
      <c r="K100" s="109">
        <v>0</v>
      </c>
      <c r="L100" s="109">
        <v>0</v>
      </c>
      <c r="M100" s="109">
        <v>0</v>
      </c>
      <c r="N100" s="109">
        <v>0</v>
      </c>
      <c r="O100" s="111">
        <v>0</v>
      </c>
      <c r="P100" s="278">
        <v>0</v>
      </c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</row>
    <row r="101" spans="1:30" ht="15.75">
      <c r="A101" s="723"/>
      <c r="B101" s="109" t="s">
        <v>627</v>
      </c>
      <c r="C101" s="109">
        <v>0</v>
      </c>
      <c r="D101" s="109">
        <v>0</v>
      </c>
      <c r="E101" s="109">
        <v>0</v>
      </c>
      <c r="F101" s="109">
        <v>0</v>
      </c>
      <c r="G101" s="109">
        <v>0</v>
      </c>
      <c r="H101" s="103">
        <v>1</v>
      </c>
      <c r="I101" s="109">
        <v>0</v>
      </c>
      <c r="J101" s="109">
        <v>0</v>
      </c>
      <c r="K101" s="109">
        <v>0</v>
      </c>
      <c r="L101" s="109">
        <v>0</v>
      </c>
      <c r="M101" s="109">
        <v>0</v>
      </c>
      <c r="N101" s="109">
        <v>0</v>
      </c>
      <c r="O101" s="111">
        <v>0</v>
      </c>
      <c r="P101" s="278">
        <v>0</v>
      </c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</row>
    <row r="102" spans="1:30" ht="25.5">
      <c r="A102" s="723"/>
      <c r="B102" s="111" t="s">
        <v>628</v>
      </c>
      <c r="C102" s="281">
        <v>1</v>
      </c>
      <c r="D102" s="103">
        <v>1</v>
      </c>
      <c r="E102" s="103">
        <v>1</v>
      </c>
      <c r="F102" s="103">
        <v>1</v>
      </c>
      <c r="G102" s="103">
        <v>1</v>
      </c>
      <c r="H102" s="103">
        <v>1</v>
      </c>
      <c r="I102" s="103">
        <v>1</v>
      </c>
      <c r="J102" s="103">
        <v>1</v>
      </c>
      <c r="K102" s="103">
        <v>1</v>
      </c>
      <c r="L102" s="103">
        <v>1</v>
      </c>
      <c r="M102" s="103">
        <v>1</v>
      </c>
      <c r="N102" s="109">
        <v>0</v>
      </c>
      <c r="O102" s="111">
        <v>0</v>
      </c>
      <c r="P102" s="278">
        <v>0</v>
      </c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</row>
    <row r="103" spans="1:30" ht="15.75">
      <c r="A103" s="274" t="s">
        <v>130</v>
      </c>
      <c r="B103" s="109" t="s">
        <v>648</v>
      </c>
      <c r="C103" s="283">
        <v>1</v>
      </c>
      <c r="D103" s="103">
        <v>1</v>
      </c>
      <c r="E103" s="109"/>
      <c r="F103" s="109"/>
      <c r="G103" s="103">
        <v>1</v>
      </c>
      <c r="H103" s="103">
        <v>1</v>
      </c>
      <c r="I103" s="103">
        <v>1</v>
      </c>
      <c r="J103" s="103">
        <v>1</v>
      </c>
      <c r="K103" s="103">
        <v>1</v>
      </c>
      <c r="L103" s="109">
        <v>0</v>
      </c>
      <c r="M103" s="109">
        <v>0</v>
      </c>
      <c r="N103" s="109">
        <v>0</v>
      </c>
      <c r="O103" s="111">
        <v>0</v>
      </c>
      <c r="P103" s="278">
        <v>0</v>
      </c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</row>
    <row r="104" spans="1:30" ht="25.5">
      <c r="A104" s="723" t="s">
        <v>131</v>
      </c>
      <c r="B104" s="109" t="s">
        <v>656</v>
      </c>
      <c r="C104" s="109">
        <v>0</v>
      </c>
      <c r="D104" s="109">
        <v>0</v>
      </c>
      <c r="E104" s="109">
        <v>0</v>
      </c>
      <c r="F104" s="109">
        <v>0</v>
      </c>
      <c r="G104" s="109">
        <v>0</v>
      </c>
      <c r="H104" s="109">
        <v>0</v>
      </c>
      <c r="I104" s="109">
        <v>0</v>
      </c>
      <c r="J104" s="109">
        <v>0</v>
      </c>
      <c r="K104" s="109">
        <v>0</v>
      </c>
      <c r="L104" s="109">
        <v>0</v>
      </c>
      <c r="M104" s="109">
        <v>0</v>
      </c>
      <c r="N104" s="103">
        <v>1</v>
      </c>
      <c r="O104" s="111">
        <v>0</v>
      </c>
      <c r="P104" s="278">
        <v>0</v>
      </c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</row>
    <row r="105" spans="1:30" ht="15.75">
      <c r="A105" s="723"/>
      <c r="B105" s="109" t="s">
        <v>657</v>
      </c>
      <c r="C105" s="109">
        <v>0</v>
      </c>
      <c r="D105" s="109">
        <v>0</v>
      </c>
      <c r="E105" s="109">
        <v>0</v>
      </c>
      <c r="F105" s="109">
        <v>0</v>
      </c>
      <c r="G105" s="109">
        <v>0</v>
      </c>
      <c r="H105" s="109">
        <v>0</v>
      </c>
      <c r="I105" s="109">
        <v>0</v>
      </c>
      <c r="J105" s="109">
        <v>0</v>
      </c>
      <c r="K105" s="109">
        <v>0</v>
      </c>
      <c r="L105" s="109">
        <v>0</v>
      </c>
      <c r="M105" s="109">
        <v>0</v>
      </c>
      <c r="N105" s="103">
        <v>1</v>
      </c>
      <c r="O105" s="111">
        <v>0</v>
      </c>
      <c r="P105" s="278">
        <v>0</v>
      </c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</row>
    <row r="106" spans="1:30" ht="32.25" customHeight="1">
      <c r="A106" s="723"/>
      <c r="B106" s="109" t="s">
        <v>660</v>
      </c>
      <c r="C106" s="109">
        <v>0</v>
      </c>
      <c r="D106" s="109">
        <v>0</v>
      </c>
      <c r="E106" s="109">
        <v>0</v>
      </c>
      <c r="F106" s="109">
        <v>0</v>
      </c>
      <c r="G106" s="109">
        <v>0</v>
      </c>
      <c r="H106" s="109">
        <v>0</v>
      </c>
      <c r="I106" s="109">
        <v>0</v>
      </c>
      <c r="J106" s="109">
        <v>0</v>
      </c>
      <c r="K106" s="109">
        <v>0</v>
      </c>
      <c r="L106" s="103">
        <v>1</v>
      </c>
      <c r="M106" s="109">
        <v>0</v>
      </c>
      <c r="N106" s="109">
        <v>0</v>
      </c>
      <c r="O106" s="111">
        <v>0</v>
      </c>
      <c r="P106" s="278">
        <v>0</v>
      </c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</row>
    <row r="107" spans="1:30" ht="15.75">
      <c r="A107" s="723"/>
      <c r="B107" s="109" t="s">
        <v>658</v>
      </c>
      <c r="C107" s="103">
        <v>1</v>
      </c>
      <c r="D107" s="103">
        <v>1</v>
      </c>
      <c r="E107" s="109">
        <v>0</v>
      </c>
      <c r="F107" s="103">
        <v>1</v>
      </c>
      <c r="G107" s="103">
        <v>1</v>
      </c>
      <c r="H107" s="103">
        <v>1</v>
      </c>
      <c r="I107" s="103">
        <v>1</v>
      </c>
      <c r="J107" s="103">
        <v>1</v>
      </c>
      <c r="K107" s="103">
        <v>1</v>
      </c>
      <c r="L107" s="109">
        <v>0</v>
      </c>
      <c r="M107" s="103">
        <v>1</v>
      </c>
      <c r="N107" s="109">
        <v>0</v>
      </c>
      <c r="O107" s="111">
        <v>0</v>
      </c>
      <c r="P107" s="278">
        <v>0</v>
      </c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</row>
    <row r="108" spans="1:30" ht="15.75">
      <c r="A108" s="723"/>
      <c r="B108" s="109" t="s">
        <v>622</v>
      </c>
      <c r="C108" s="109">
        <v>0</v>
      </c>
      <c r="D108" s="109">
        <v>0</v>
      </c>
      <c r="E108" s="109">
        <v>0</v>
      </c>
      <c r="F108" s="109">
        <v>0</v>
      </c>
      <c r="G108" s="109">
        <v>0</v>
      </c>
      <c r="H108" s="109">
        <v>0</v>
      </c>
      <c r="I108" s="103">
        <v>1</v>
      </c>
      <c r="J108" s="109">
        <v>0</v>
      </c>
      <c r="K108" s="109">
        <v>0</v>
      </c>
      <c r="L108" s="109">
        <v>0</v>
      </c>
      <c r="M108" s="109">
        <v>0</v>
      </c>
      <c r="N108" s="109">
        <v>0</v>
      </c>
      <c r="O108" s="111">
        <v>0</v>
      </c>
      <c r="P108" s="278">
        <v>0</v>
      </c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</row>
    <row r="109" spans="1:30" ht="15.75">
      <c r="A109" s="723"/>
      <c r="B109" s="94" t="s">
        <v>623</v>
      </c>
      <c r="C109" s="109">
        <v>0</v>
      </c>
      <c r="D109" s="109">
        <v>0</v>
      </c>
      <c r="E109" s="103">
        <v>1</v>
      </c>
      <c r="F109" s="109">
        <v>0</v>
      </c>
      <c r="G109" s="109">
        <v>0</v>
      </c>
      <c r="H109" s="109">
        <v>0</v>
      </c>
      <c r="I109" s="109">
        <v>0</v>
      </c>
      <c r="J109" s="109">
        <v>0</v>
      </c>
      <c r="K109" s="109">
        <v>0</v>
      </c>
      <c r="L109" s="103">
        <v>1</v>
      </c>
      <c r="M109" s="109">
        <v>0</v>
      </c>
      <c r="N109" s="109">
        <v>0</v>
      </c>
      <c r="O109" s="111">
        <v>0</v>
      </c>
      <c r="P109" s="278">
        <v>0</v>
      </c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</row>
    <row r="110" spans="1:30" ht="15.75">
      <c r="A110" s="723"/>
      <c r="B110" s="94" t="s">
        <v>624</v>
      </c>
      <c r="C110" s="109">
        <v>0</v>
      </c>
      <c r="D110" s="109">
        <v>0</v>
      </c>
      <c r="E110" s="109">
        <v>0</v>
      </c>
      <c r="F110" s="109">
        <v>0</v>
      </c>
      <c r="G110" s="109">
        <v>0</v>
      </c>
      <c r="H110" s="109">
        <v>0</v>
      </c>
      <c r="I110" s="109">
        <v>0</v>
      </c>
      <c r="J110" s="109">
        <v>0</v>
      </c>
      <c r="K110" s="109">
        <v>0</v>
      </c>
      <c r="L110" s="109">
        <v>0</v>
      </c>
      <c r="M110" s="103">
        <v>1</v>
      </c>
      <c r="N110" s="109">
        <v>0</v>
      </c>
      <c r="O110" s="111">
        <v>0</v>
      </c>
      <c r="P110" s="278">
        <v>0</v>
      </c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</row>
    <row r="111" spans="1:30" ht="15.75">
      <c r="A111" s="723"/>
      <c r="B111" s="94" t="s">
        <v>625</v>
      </c>
      <c r="C111" s="109">
        <v>0</v>
      </c>
      <c r="D111" s="109">
        <v>0</v>
      </c>
      <c r="E111" s="103">
        <v>1</v>
      </c>
      <c r="F111" s="109">
        <v>0</v>
      </c>
      <c r="G111" s="109">
        <v>0</v>
      </c>
      <c r="H111" s="109">
        <v>0</v>
      </c>
      <c r="I111" s="109">
        <v>0</v>
      </c>
      <c r="J111" s="109">
        <v>0</v>
      </c>
      <c r="K111" s="109">
        <v>0</v>
      </c>
      <c r="L111" s="103">
        <v>1</v>
      </c>
      <c r="M111" s="109">
        <v>0</v>
      </c>
      <c r="N111" s="109">
        <v>0</v>
      </c>
      <c r="O111" s="111">
        <v>0</v>
      </c>
      <c r="P111" s="278">
        <v>0</v>
      </c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</row>
    <row r="112" spans="1:30" ht="15.75">
      <c r="A112" s="723"/>
      <c r="B112" s="94" t="s">
        <v>547</v>
      </c>
      <c r="C112" s="109">
        <v>0</v>
      </c>
      <c r="D112" s="109">
        <v>0</v>
      </c>
      <c r="E112" s="109">
        <v>0</v>
      </c>
      <c r="F112" s="109">
        <v>0</v>
      </c>
      <c r="G112" s="109">
        <v>0</v>
      </c>
      <c r="H112" s="109">
        <v>0</v>
      </c>
      <c r="I112" s="109">
        <v>0</v>
      </c>
      <c r="J112" s="109">
        <v>0</v>
      </c>
      <c r="K112" s="109">
        <v>0</v>
      </c>
      <c r="L112" s="109">
        <v>0</v>
      </c>
      <c r="M112" s="103">
        <v>1</v>
      </c>
      <c r="N112" s="109">
        <v>0</v>
      </c>
      <c r="O112" s="111">
        <v>0</v>
      </c>
      <c r="P112" s="278">
        <v>0</v>
      </c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</row>
    <row r="113" spans="1:30" ht="15.75">
      <c r="A113" s="723"/>
      <c r="B113" s="109" t="s">
        <v>626</v>
      </c>
      <c r="C113" s="109">
        <v>0</v>
      </c>
      <c r="D113" s="109">
        <v>0</v>
      </c>
      <c r="E113" s="109">
        <v>0</v>
      </c>
      <c r="F113" s="109">
        <v>0</v>
      </c>
      <c r="G113" s="103">
        <v>1</v>
      </c>
      <c r="H113" s="103">
        <v>1</v>
      </c>
      <c r="I113" s="103">
        <v>1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11">
        <v>0</v>
      </c>
      <c r="P113" s="278">
        <v>0</v>
      </c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</row>
    <row r="114" spans="1:30" ht="15.75">
      <c r="A114" s="723"/>
      <c r="B114" s="109" t="s">
        <v>627</v>
      </c>
      <c r="C114" s="109">
        <v>0</v>
      </c>
      <c r="D114" s="109">
        <v>0</v>
      </c>
      <c r="E114" s="109">
        <v>0</v>
      </c>
      <c r="F114" s="109">
        <v>0</v>
      </c>
      <c r="G114" s="103">
        <v>1</v>
      </c>
      <c r="H114" s="103">
        <v>1</v>
      </c>
      <c r="I114" s="103">
        <v>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11">
        <v>0</v>
      </c>
      <c r="P114" s="278">
        <v>0</v>
      </c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</row>
    <row r="115" spans="1:30" ht="15.75">
      <c r="A115" s="723"/>
      <c r="B115" s="109" t="s">
        <v>627</v>
      </c>
      <c r="C115" s="109">
        <v>0</v>
      </c>
      <c r="D115" s="109">
        <v>0</v>
      </c>
      <c r="E115" s="109">
        <v>0</v>
      </c>
      <c r="F115" s="109">
        <v>0</v>
      </c>
      <c r="G115" s="109"/>
      <c r="H115" s="103">
        <v>1</v>
      </c>
      <c r="I115" s="109">
        <v>0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11">
        <v>0</v>
      </c>
      <c r="P115" s="278">
        <v>0</v>
      </c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</row>
    <row r="116" spans="1:30" ht="26.25" thickBot="1">
      <c r="A116" s="725"/>
      <c r="B116" s="117" t="s">
        <v>628</v>
      </c>
      <c r="C116" s="282">
        <v>1</v>
      </c>
      <c r="D116" s="113">
        <v>1</v>
      </c>
      <c r="E116" s="113">
        <v>1</v>
      </c>
      <c r="F116" s="113">
        <v>1</v>
      </c>
      <c r="G116" s="113">
        <v>1</v>
      </c>
      <c r="H116" s="113">
        <v>1</v>
      </c>
      <c r="I116" s="113">
        <v>1</v>
      </c>
      <c r="J116" s="113">
        <v>1</v>
      </c>
      <c r="K116" s="113">
        <v>1</v>
      </c>
      <c r="L116" s="113">
        <v>1</v>
      </c>
      <c r="M116" s="113">
        <v>1</v>
      </c>
      <c r="N116" s="267">
        <v>0</v>
      </c>
      <c r="O116" s="117">
        <v>0</v>
      </c>
      <c r="P116" s="279">
        <v>0</v>
      </c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</row>
    <row r="117" spans="1:30" ht="47.25">
      <c r="A117" s="118" t="s">
        <v>168</v>
      </c>
      <c r="B117" s="617"/>
      <c r="C117" s="617"/>
      <c r="D117" s="617"/>
      <c r="E117" s="617"/>
      <c r="F117" s="617"/>
      <c r="G117" s="617"/>
      <c r="H117" s="617"/>
      <c r="I117" s="617"/>
      <c r="J117" s="617"/>
      <c r="K117" s="617"/>
      <c r="L117" s="617"/>
      <c r="M117" s="617"/>
      <c r="N117" s="617"/>
      <c r="O117" s="617"/>
      <c r="P117" s="618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</row>
    <row r="118" spans="1:30" ht="15.75">
      <c r="A118" s="204" t="s">
        <v>170</v>
      </c>
      <c r="B118" s="109" t="s">
        <v>901</v>
      </c>
      <c r="C118" s="103">
        <v>1</v>
      </c>
      <c r="D118" s="103">
        <v>1</v>
      </c>
      <c r="E118" s="103">
        <v>1</v>
      </c>
      <c r="F118" s="103">
        <v>1</v>
      </c>
      <c r="G118" s="103">
        <v>1</v>
      </c>
      <c r="H118" s="103">
        <v>1</v>
      </c>
      <c r="I118" s="103">
        <v>1</v>
      </c>
      <c r="J118" s="103">
        <v>1</v>
      </c>
      <c r="K118" s="103">
        <v>1</v>
      </c>
      <c r="L118" s="103">
        <v>1</v>
      </c>
      <c r="M118" s="103">
        <v>1</v>
      </c>
      <c r="N118" s="103">
        <v>1</v>
      </c>
      <c r="O118" s="109">
        <v>0</v>
      </c>
      <c r="P118" s="109">
        <v>0</v>
      </c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</row>
    <row r="119" spans="1:30" ht="15.75">
      <c r="A119" s="722" t="s">
        <v>171</v>
      </c>
      <c r="B119" s="109" t="s">
        <v>902</v>
      </c>
      <c r="C119" s="109">
        <v>0</v>
      </c>
      <c r="D119" s="103">
        <v>1</v>
      </c>
      <c r="E119" s="109">
        <v>0</v>
      </c>
      <c r="F119" s="109">
        <v>0</v>
      </c>
      <c r="G119" s="103">
        <v>1</v>
      </c>
      <c r="H119" s="103">
        <v>1</v>
      </c>
      <c r="I119" s="103">
        <v>1</v>
      </c>
      <c r="J119" s="103">
        <v>1</v>
      </c>
      <c r="K119" s="103">
        <v>1</v>
      </c>
      <c r="L119" s="109">
        <v>0</v>
      </c>
      <c r="M119" s="109">
        <v>0</v>
      </c>
      <c r="N119" s="109">
        <v>0</v>
      </c>
      <c r="O119" s="109">
        <v>0</v>
      </c>
      <c r="P119" s="109">
        <v>0</v>
      </c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</row>
    <row r="120" spans="1:30" ht="15.75">
      <c r="A120" s="722"/>
      <c r="B120" s="109" t="s">
        <v>903</v>
      </c>
      <c r="C120" s="109">
        <v>0</v>
      </c>
      <c r="D120" s="109">
        <v>0</v>
      </c>
      <c r="E120" s="109">
        <v>0</v>
      </c>
      <c r="F120" s="109">
        <v>0</v>
      </c>
      <c r="G120" s="103">
        <v>1</v>
      </c>
      <c r="H120" s="103">
        <v>1</v>
      </c>
      <c r="I120" s="103">
        <v>1</v>
      </c>
      <c r="J120" s="109">
        <v>0</v>
      </c>
      <c r="K120" s="109">
        <v>0</v>
      </c>
      <c r="L120" s="103">
        <v>1</v>
      </c>
      <c r="M120" s="109">
        <v>0</v>
      </c>
      <c r="N120" s="109">
        <v>0</v>
      </c>
      <c r="O120" s="109">
        <v>0</v>
      </c>
      <c r="P120" s="109">
        <v>0</v>
      </c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</row>
    <row r="121" spans="1:30" ht="15.75">
      <c r="A121" s="722"/>
      <c r="B121" s="109" t="s">
        <v>711</v>
      </c>
      <c r="C121" s="103">
        <v>1</v>
      </c>
      <c r="D121" s="103">
        <v>1</v>
      </c>
      <c r="E121" s="103">
        <v>1</v>
      </c>
      <c r="F121" s="103">
        <v>1</v>
      </c>
      <c r="G121" s="103">
        <v>1</v>
      </c>
      <c r="H121" s="103">
        <v>1</v>
      </c>
      <c r="I121" s="103">
        <v>1</v>
      </c>
      <c r="J121" s="103">
        <v>1</v>
      </c>
      <c r="K121" s="103">
        <v>1</v>
      </c>
      <c r="L121" s="103">
        <v>1</v>
      </c>
      <c r="M121" s="103">
        <v>1</v>
      </c>
      <c r="N121" s="103">
        <v>1</v>
      </c>
      <c r="O121" s="109">
        <v>0</v>
      </c>
      <c r="P121" s="109">
        <v>0</v>
      </c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</row>
    <row r="122" spans="1:30" ht="15.75">
      <c r="A122" s="142" t="s">
        <v>169</v>
      </c>
      <c r="B122" s="109" t="s">
        <v>901</v>
      </c>
      <c r="C122" s="103">
        <v>1</v>
      </c>
      <c r="D122" s="103">
        <v>1</v>
      </c>
      <c r="E122" s="103">
        <v>1</v>
      </c>
      <c r="F122" s="103">
        <v>1</v>
      </c>
      <c r="G122" s="103">
        <v>1</v>
      </c>
      <c r="H122" s="103">
        <v>1</v>
      </c>
      <c r="I122" s="103">
        <v>1</v>
      </c>
      <c r="J122" s="103">
        <v>1</v>
      </c>
      <c r="K122" s="103">
        <v>1</v>
      </c>
      <c r="L122" s="103">
        <v>1</v>
      </c>
      <c r="M122" s="103">
        <v>1</v>
      </c>
      <c r="N122" s="103">
        <v>1</v>
      </c>
      <c r="O122" s="109">
        <v>0</v>
      </c>
      <c r="P122" s="109">
        <v>0</v>
      </c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</row>
    <row r="123" spans="1:30" ht="15.75">
      <c r="A123" s="204" t="s">
        <v>172</v>
      </c>
      <c r="B123" s="109" t="s">
        <v>629</v>
      </c>
      <c r="C123" s="103">
        <v>1</v>
      </c>
      <c r="D123" s="103">
        <v>1</v>
      </c>
      <c r="E123" s="103">
        <v>1</v>
      </c>
      <c r="F123" s="103">
        <v>1</v>
      </c>
      <c r="G123" s="103">
        <v>1</v>
      </c>
      <c r="H123" s="103">
        <v>1</v>
      </c>
      <c r="I123" s="103">
        <v>1</v>
      </c>
      <c r="J123" s="103">
        <v>1</v>
      </c>
      <c r="K123" s="103">
        <v>1</v>
      </c>
      <c r="L123" s="103">
        <v>1</v>
      </c>
      <c r="M123" s="103">
        <v>1</v>
      </c>
      <c r="N123" s="103">
        <v>1</v>
      </c>
      <c r="O123" s="109">
        <v>0</v>
      </c>
      <c r="P123" s="109">
        <v>0</v>
      </c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</row>
    <row r="124" spans="1:30" ht="16.5" thickBot="1">
      <c r="A124" s="205" t="s">
        <v>173</v>
      </c>
      <c r="B124" s="109" t="s">
        <v>711</v>
      </c>
      <c r="C124" s="103">
        <v>1</v>
      </c>
      <c r="D124" s="103">
        <v>1</v>
      </c>
      <c r="E124" s="103">
        <v>1</v>
      </c>
      <c r="F124" s="103">
        <v>1</v>
      </c>
      <c r="G124" s="103">
        <v>1</v>
      </c>
      <c r="H124" s="103">
        <v>1</v>
      </c>
      <c r="I124" s="103">
        <v>1</v>
      </c>
      <c r="J124" s="103">
        <v>1</v>
      </c>
      <c r="K124" s="103">
        <v>1</v>
      </c>
      <c r="L124" s="103">
        <v>1</v>
      </c>
      <c r="M124" s="103">
        <v>1</v>
      </c>
      <c r="N124" s="103">
        <v>1</v>
      </c>
      <c r="O124" s="109">
        <v>0</v>
      </c>
      <c r="P124" s="109">
        <v>0</v>
      </c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</row>
    <row r="125" spans="1:30" ht="47.25">
      <c r="A125" s="106" t="s">
        <v>132</v>
      </c>
      <c r="B125" s="617"/>
      <c r="C125" s="617"/>
      <c r="D125" s="617"/>
      <c r="E125" s="617"/>
      <c r="F125" s="617"/>
      <c r="G125" s="617"/>
      <c r="H125" s="617"/>
      <c r="I125" s="617"/>
      <c r="J125" s="617"/>
      <c r="K125" s="617"/>
      <c r="L125" s="617"/>
      <c r="M125" s="617"/>
      <c r="N125" s="617"/>
      <c r="O125" s="617"/>
      <c r="P125" s="618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</row>
    <row r="126" spans="1:30" ht="15.75">
      <c r="A126" s="288" t="s">
        <v>133</v>
      </c>
      <c r="B126" s="109" t="s">
        <v>661</v>
      </c>
      <c r="C126" s="283">
        <v>1</v>
      </c>
      <c r="D126" s="103">
        <v>1</v>
      </c>
      <c r="E126" s="103">
        <v>1</v>
      </c>
      <c r="F126" s="103">
        <v>1</v>
      </c>
      <c r="G126" s="103">
        <v>1</v>
      </c>
      <c r="H126" s="103">
        <v>1</v>
      </c>
      <c r="I126" s="103">
        <v>1</v>
      </c>
      <c r="J126" s="103">
        <v>1</v>
      </c>
      <c r="K126" s="103">
        <v>1</v>
      </c>
      <c r="L126" s="103">
        <v>1</v>
      </c>
      <c r="M126" s="109">
        <v>0</v>
      </c>
      <c r="N126" s="111">
        <v>0</v>
      </c>
      <c r="O126" s="103">
        <v>1</v>
      </c>
      <c r="P126" s="146">
        <v>0</v>
      </c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</row>
    <row r="127" spans="1:30" ht="15.75">
      <c r="A127" s="288" t="s">
        <v>134</v>
      </c>
      <c r="B127" s="109" t="s">
        <v>662</v>
      </c>
      <c r="C127" s="283">
        <v>1</v>
      </c>
      <c r="D127" s="103">
        <v>1</v>
      </c>
      <c r="E127" s="103">
        <v>1</v>
      </c>
      <c r="F127" s="103">
        <v>1</v>
      </c>
      <c r="G127" s="109">
        <v>0</v>
      </c>
      <c r="H127" s="109">
        <v>0</v>
      </c>
      <c r="I127" s="109">
        <v>0</v>
      </c>
      <c r="J127" s="109">
        <v>0</v>
      </c>
      <c r="K127" s="109">
        <v>0</v>
      </c>
      <c r="L127" s="109">
        <v>0</v>
      </c>
      <c r="M127" s="109">
        <v>0</v>
      </c>
      <c r="N127" s="111">
        <v>0</v>
      </c>
      <c r="O127" s="109">
        <v>0</v>
      </c>
      <c r="P127" s="146">
        <v>0</v>
      </c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</row>
    <row r="128" spans="1:30" ht="19.5" customHeight="1">
      <c r="A128" s="288" t="s">
        <v>134</v>
      </c>
      <c r="B128" s="109" t="s">
        <v>663</v>
      </c>
      <c r="C128" s="110">
        <v>0</v>
      </c>
      <c r="D128" s="109">
        <v>0</v>
      </c>
      <c r="E128" s="109">
        <v>0</v>
      </c>
      <c r="F128" s="109">
        <v>0</v>
      </c>
      <c r="G128" s="103">
        <v>1</v>
      </c>
      <c r="H128" s="103">
        <v>1</v>
      </c>
      <c r="I128" s="103">
        <v>1</v>
      </c>
      <c r="J128" s="109">
        <v>0</v>
      </c>
      <c r="K128" s="109">
        <v>0</v>
      </c>
      <c r="L128" s="109">
        <v>0</v>
      </c>
      <c r="M128" s="109">
        <v>0</v>
      </c>
      <c r="N128" s="111">
        <v>0</v>
      </c>
      <c r="O128" s="109">
        <v>0</v>
      </c>
      <c r="P128" s="146">
        <v>0</v>
      </c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</row>
    <row r="129" spans="1:30" ht="26.25" customHeight="1">
      <c r="A129" s="288" t="s">
        <v>134</v>
      </c>
      <c r="B129" s="109" t="s">
        <v>664</v>
      </c>
      <c r="C129" s="110">
        <v>0</v>
      </c>
      <c r="D129" s="109">
        <v>0</v>
      </c>
      <c r="E129" s="109">
        <v>0</v>
      </c>
      <c r="F129" s="109">
        <v>0</v>
      </c>
      <c r="G129" s="109">
        <v>0</v>
      </c>
      <c r="H129" s="109">
        <v>0</v>
      </c>
      <c r="I129" s="109">
        <v>0</v>
      </c>
      <c r="J129" s="103">
        <v>1</v>
      </c>
      <c r="K129" s="103">
        <v>1</v>
      </c>
      <c r="L129" s="103">
        <v>1</v>
      </c>
      <c r="M129" s="103">
        <v>1</v>
      </c>
      <c r="N129" s="111">
        <v>0</v>
      </c>
      <c r="O129" s="109">
        <v>0</v>
      </c>
      <c r="P129" s="146">
        <v>0</v>
      </c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</row>
    <row r="130" spans="1:30" ht="19.5" customHeight="1">
      <c r="A130" s="713" t="s">
        <v>135</v>
      </c>
      <c r="B130" s="109" t="s">
        <v>663</v>
      </c>
      <c r="C130" s="283">
        <v>1</v>
      </c>
      <c r="D130" s="103">
        <v>1</v>
      </c>
      <c r="E130" s="103">
        <v>1</v>
      </c>
      <c r="F130" s="103">
        <v>1</v>
      </c>
      <c r="G130" s="103">
        <v>1</v>
      </c>
      <c r="H130" s="103">
        <v>1</v>
      </c>
      <c r="I130" s="103">
        <v>1</v>
      </c>
      <c r="J130" s="103">
        <v>1</v>
      </c>
      <c r="K130" s="103">
        <v>1</v>
      </c>
      <c r="L130" s="103">
        <v>1</v>
      </c>
      <c r="M130" s="103">
        <v>1</v>
      </c>
      <c r="N130" s="111">
        <v>0</v>
      </c>
      <c r="O130" s="109">
        <v>0</v>
      </c>
      <c r="P130" s="146">
        <v>0</v>
      </c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</row>
    <row r="131" spans="1:16" ht="17.25" customHeight="1">
      <c r="A131" s="713"/>
      <c r="B131" s="109" t="s">
        <v>665</v>
      </c>
      <c r="C131" s="110">
        <v>0</v>
      </c>
      <c r="D131" s="103">
        <v>1</v>
      </c>
      <c r="E131" s="103">
        <v>1</v>
      </c>
      <c r="F131" s="103">
        <v>1</v>
      </c>
      <c r="G131" s="109">
        <v>0</v>
      </c>
      <c r="H131" s="109">
        <v>0</v>
      </c>
      <c r="I131" s="109">
        <v>0</v>
      </c>
      <c r="J131" s="103">
        <v>1</v>
      </c>
      <c r="K131" s="103">
        <v>1</v>
      </c>
      <c r="L131" s="109">
        <v>0</v>
      </c>
      <c r="M131" s="109">
        <v>0</v>
      </c>
      <c r="N131" s="111">
        <v>0</v>
      </c>
      <c r="O131" s="109">
        <v>0</v>
      </c>
      <c r="P131" s="146">
        <v>0</v>
      </c>
    </row>
    <row r="132" spans="1:16" ht="20.25" customHeight="1">
      <c r="A132" s="288" t="s">
        <v>136</v>
      </c>
      <c r="B132" s="109" t="s">
        <v>665</v>
      </c>
      <c r="C132" s="283">
        <v>1</v>
      </c>
      <c r="D132" s="103">
        <v>1</v>
      </c>
      <c r="E132" s="103">
        <v>1</v>
      </c>
      <c r="F132" s="103">
        <v>1</v>
      </c>
      <c r="G132" s="109">
        <v>0</v>
      </c>
      <c r="H132" s="109">
        <v>0</v>
      </c>
      <c r="I132" s="109">
        <v>0</v>
      </c>
      <c r="J132" s="103">
        <v>1</v>
      </c>
      <c r="K132" s="103">
        <v>1</v>
      </c>
      <c r="L132" s="109">
        <v>0</v>
      </c>
      <c r="M132" s="109">
        <v>0</v>
      </c>
      <c r="N132" s="111">
        <v>0</v>
      </c>
      <c r="O132" s="109">
        <v>0</v>
      </c>
      <c r="P132" s="146">
        <v>0</v>
      </c>
    </row>
    <row r="133" spans="1:16" ht="25.5">
      <c r="A133" s="288" t="s">
        <v>136</v>
      </c>
      <c r="B133" s="109" t="s">
        <v>663</v>
      </c>
      <c r="C133" s="283">
        <v>1</v>
      </c>
      <c r="D133" s="103">
        <v>1</v>
      </c>
      <c r="E133" s="103">
        <v>1</v>
      </c>
      <c r="F133" s="109">
        <v>0</v>
      </c>
      <c r="G133" s="103">
        <v>1</v>
      </c>
      <c r="H133" s="103">
        <v>1</v>
      </c>
      <c r="I133" s="103">
        <v>1</v>
      </c>
      <c r="J133" s="109">
        <v>0</v>
      </c>
      <c r="K133" s="109">
        <v>0</v>
      </c>
      <c r="L133" s="109">
        <v>0</v>
      </c>
      <c r="M133" s="109">
        <v>0</v>
      </c>
      <c r="N133" s="111">
        <v>0</v>
      </c>
      <c r="O133" s="109">
        <v>0</v>
      </c>
      <c r="P133" s="146">
        <v>0</v>
      </c>
    </row>
    <row r="134" spans="1:16" ht="15.75">
      <c r="A134" s="288" t="s">
        <v>137</v>
      </c>
      <c r="B134" s="109" t="s">
        <v>666</v>
      </c>
      <c r="C134" s="283">
        <v>1</v>
      </c>
      <c r="D134" s="103">
        <v>1</v>
      </c>
      <c r="E134" s="109">
        <v>0</v>
      </c>
      <c r="F134" s="109">
        <v>0</v>
      </c>
      <c r="G134" s="103">
        <v>1</v>
      </c>
      <c r="H134" s="103">
        <v>1</v>
      </c>
      <c r="I134" s="103">
        <v>1</v>
      </c>
      <c r="J134" s="103">
        <v>1</v>
      </c>
      <c r="K134" s="103">
        <v>1</v>
      </c>
      <c r="L134" s="109">
        <v>0</v>
      </c>
      <c r="M134" s="109">
        <v>0</v>
      </c>
      <c r="N134" s="111">
        <v>0</v>
      </c>
      <c r="O134" s="109">
        <v>0</v>
      </c>
      <c r="P134" s="146">
        <v>0</v>
      </c>
    </row>
    <row r="135" spans="1:16" ht="15.75">
      <c r="A135" s="288" t="s">
        <v>137</v>
      </c>
      <c r="B135" s="109" t="s">
        <v>667</v>
      </c>
      <c r="C135" s="110">
        <v>0</v>
      </c>
      <c r="D135" s="103">
        <v>1</v>
      </c>
      <c r="E135" s="109">
        <v>0</v>
      </c>
      <c r="F135" s="109">
        <v>0</v>
      </c>
      <c r="G135" s="109">
        <v>0</v>
      </c>
      <c r="H135" s="109">
        <v>0</v>
      </c>
      <c r="I135" s="109">
        <v>0</v>
      </c>
      <c r="J135" s="109">
        <v>0</v>
      </c>
      <c r="K135" s="109">
        <v>0</v>
      </c>
      <c r="L135" s="109">
        <v>0</v>
      </c>
      <c r="M135" s="109">
        <v>0</v>
      </c>
      <c r="N135" s="111">
        <v>0</v>
      </c>
      <c r="O135" s="109">
        <v>0</v>
      </c>
      <c r="P135" s="146">
        <v>0</v>
      </c>
    </row>
    <row r="136" spans="1:16" ht="15.75">
      <c r="A136" s="288" t="s">
        <v>138</v>
      </c>
      <c r="B136" s="109" t="s">
        <v>238</v>
      </c>
      <c r="C136" s="283">
        <v>1</v>
      </c>
      <c r="D136" s="103">
        <v>1</v>
      </c>
      <c r="E136" s="103">
        <v>1</v>
      </c>
      <c r="F136" s="109">
        <v>0</v>
      </c>
      <c r="G136" s="103">
        <v>1</v>
      </c>
      <c r="H136" s="103">
        <v>1</v>
      </c>
      <c r="I136" s="103">
        <v>1</v>
      </c>
      <c r="J136" s="103">
        <v>1</v>
      </c>
      <c r="K136" s="103">
        <v>1</v>
      </c>
      <c r="L136" s="103">
        <v>1</v>
      </c>
      <c r="M136" s="103">
        <v>1</v>
      </c>
      <c r="N136" s="111">
        <v>0</v>
      </c>
      <c r="O136" s="109">
        <v>0</v>
      </c>
      <c r="P136" s="146">
        <v>0</v>
      </c>
    </row>
    <row r="137" spans="1:16" ht="15.75">
      <c r="A137" s="288" t="s">
        <v>138</v>
      </c>
      <c r="B137" s="109" t="s">
        <v>668</v>
      </c>
      <c r="C137" s="283">
        <v>1</v>
      </c>
      <c r="D137" s="109">
        <v>0</v>
      </c>
      <c r="E137" s="109">
        <v>0</v>
      </c>
      <c r="F137" s="109">
        <v>0</v>
      </c>
      <c r="G137" s="109">
        <v>0</v>
      </c>
      <c r="H137" s="109">
        <v>0</v>
      </c>
      <c r="I137" s="109">
        <v>0</v>
      </c>
      <c r="J137" s="109">
        <v>0</v>
      </c>
      <c r="K137" s="109">
        <v>0</v>
      </c>
      <c r="L137" s="109">
        <v>0</v>
      </c>
      <c r="M137" s="109">
        <v>0</v>
      </c>
      <c r="N137" s="111">
        <v>0</v>
      </c>
      <c r="O137" s="109">
        <v>0</v>
      </c>
      <c r="P137" s="276">
        <v>1</v>
      </c>
    </row>
    <row r="138" spans="1:16" ht="16.5" thickBot="1">
      <c r="A138" s="289" t="s">
        <v>138</v>
      </c>
      <c r="B138" s="267" t="s">
        <v>669</v>
      </c>
      <c r="C138" s="284">
        <v>1</v>
      </c>
      <c r="D138" s="267">
        <v>0</v>
      </c>
      <c r="E138" s="267">
        <v>0</v>
      </c>
      <c r="F138" s="267">
        <v>0</v>
      </c>
      <c r="G138" s="267">
        <v>0</v>
      </c>
      <c r="H138" s="267">
        <v>0</v>
      </c>
      <c r="I138" s="267">
        <v>0</v>
      </c>
      <c r="J138" s="267">
        <v>0</v>
      </c>
      <c r="K138" s="267">
        <v>0</v>
      </c>
      <c r="L138" s="113">
        <v>1</v>
      </c>
      <c r="M138" s="267">
        <v>0</v>
      </c>
      <c r="N138" s="117">
        <v>0</v>
      </c>
      <c r="O138" s="267">
        <v>0</v>
      </c>
      <c r="P138" s="277">
        <v>0</v>
      </c>
    </row>
    <row r="139" spans="1:16" ht="47.25">
      <c r="A139" s="275" t="s">
        <v>150</v>
      </c>
      <c r="B139" s="715"/>
      <c r="C139" s="716"/>
      <c r="D139" s="716"/>
      <c r="E139" s="716"/>
      <c r="F139" s="716"/>
      <c r="G139" s="716"/>
      <c r="H139" s="716"/>
      <c r="I139" s="716"/>
      <c r="J139" s="716"/>
      <c r="K139" s="716"/>
      <c r="L139" s="716"/>
      <c r="M139" s="716"/>
      <c r="N139" s="716"/>
      <c r="O139" s="716"/>
      <c r="P139" s="717"/>
    </row>
    <row r="140" spans="1:16" ht="25.5">
      <c r="A140" s="271" t="s">
        <v>139</v>
      </c>
      <c r="B140" s="111" t="s">
        <v>672</v>
      </c>
      <c r="C140" s="281">
        <v>1</v>
      </c>
      <c r="D140" s="281">
        <v>1</v>
      </c>
      <c r="E140" s="281">
        <v>1</v>
      </c>
      <c r="F140" s="281">
        <v>1</v>
      </c>
      <c r="G140" s="281">
        <v>1</v>
      </c>
      <c r="H140" s="281">
        <v>1</v>
      </c>
      <c r="I140" s="281">
        <v>1</v>
      </c>
      <c r="J140" s="281">
        <v>1</v>
      </c>
      <c r="K140" s="111">
        <v>0</v>
      </c>
      <c r="L140" s="281">
        <v>1</v>
      </c>
      <c r="M140" s="281">
        <v>1</v>
      </c>
      <c r="N140" s="111">
        <v>0</v>
      </c>
      <c r="O140" s="111">
        <v>0</v>
      </c>
      <c r="P140" s="278">
        <v>0</v>
      </c>
    </row>
    <row r="141" spans="1:16" ht="15.75">
      <c r="A141" s="273" t="s">
        <v>140</v>
      </c>
      <c r="B141" s="290" t="s">
        <v>673</v>
      </c>
      <c r="C141" s="291">
        <v>1</v>
      </c>
      <c r="D141" s="291">
        <v>1</v>
      </c>
      <c r="E141" s="291">
        <v>1</v>
      </c>
      <c r="F141" s="291">
        <v>1</v>
      </c>
      <c r="G141" s="291">
        <v>1</v>
      </c>
      <c r="H141" s="291">
        <v>1</v>
      </c>
      <c r="I141" s="291">
        <v>1</v>
      </c>
      <c r="J141" s="291">
        <v>1</v>
      </c>
      <c r="K141" s="290">
        <v>0</v>
      </c>
      <c r="L141" s="291">
        <v>1</v>
      </c>
      <c r="M141" s="291">
        <v>1</v>
      </c>
      <c r="N141" s="111">
        <v>0</v>
      </c>
      <c r="O141" s="111">
        <v>0</v>
      </c>
      <c r="P141" s="278">
        <v>0</v>
      </c>
    </row>
    <row r="142" spans="1:16" ht="15.75">
      <c r="A142" s="271" t="s">
        <v>141</v>
      </c>
      <c r="B142" s="111" t="s">
        <v>240</v>
      </c>
      <c r="C142" s="281">
        <v>1</v>
      </c>
      <c r="D142" s="281">
        <v>1</v>
      </c>
      <c r="E142" s="281">
        <v>1</v>
      </c>
      <c r="F142" s="281">
        <v>1</v>
      </c>
      <c r="G142" s="281">
        <v>1</v>
      </c>
      <c r="H142" s="281">
        <v>1</v>
      </c>
      <c r="I142" s="281">
        <v>1</v>
      </c>
      <c r="J142" s="281">
        <v>1</v>
      </c>
      <c r="K142" s="111">
        <v>0</v>
      </c>
      <c r="L142" s="281">
        <v>1</v>
      </c>
      <c r="M142" s="281">
        <v>1</v>
      </c>
      <c r="N142" s="111">
        <v>0</v>
      </c>
      <c r="O142" s="111">
        <v>0</v>
      </c>
      <c r="P142" s="278">
        <v>0</v>
      </c>
    </row>
    <row r="143" spans="1:16" ht="15.75">
      <c r="A143" s="718" t="s">
        <v>142</v>
      </c>
      <c r="B143" s="111" t="s">
        <v>674</v>
      </c>
      <c r="C143" s="111">
        <v>0</v>
      </c>
      <c r="D143" s="281">
        <v>1</v>
      </c>
      <c r="E143" s="281">
        <v>1</v>
      </c>
      <c r="F143" s="281">
        <v>1</v>
      </c>
      <c r="G143" s="281">
        <v>1</v>
      </c>
      <c r="H143" s="281">
        <v>1</v>
      </c>
      <c r="I143" s="281">
        <v>1</v>
      </c>
      <c r="J143" s="281">
        <v>1</v>
      </c>
      <c r="K143" s="281">
        <v>1</v>
      </c>
      <c r="L143" s="281">
        <v>1</v>
      </c>
      <c r="M143" s="281">
        <v>1</v>
      </c>
      <c r="N143" s="111">
        <v>0</v>
      </c>
      <c r="O143" s="111">
        <v>0</v>
      </c>
      <c r="P143" s="278">
        <v>0</v>
      </c>
    </row>
    <row r="144" spans="1:16" ht="25.5">
      <c r="A144" s="724"/>
      <c r="B144" s="111" t="s">
        <v>675</v>
      </c>
      <c r="C144" s="281">
        <v>1</v>
      </c>
      <c r="D144" s="281">
        <v>1</v>
      </c>
      <c r="E144" s="281">
        <v>1</v>
      </c>
      <c r="F144" s="281">
        <v>1</v>
      </c>
      <c r="G144" s="281">
        <v>1</v>
      </c>
      <c r="H144" s="281">
        <v>1</v>
      </c>
      <c r="I144" s="281">
        <v>1</v>
      </c>
      <c r="J144" s="281">
        <v>1</v>
      </c>
      <c r="K144" s="281">
        <v>1</v>
      </c>
      <c r="L144" s="281">
        <v>1</v>
      </c>
      <c r="M144" s="281">
        <v>1</v>
      </c>
      <c r="N144" s="111">
        <v>0</v>
      </c>
      <c r="O144" s="111">
        <v>0</v>
      </c>
      <c r="P144" s="278">
        <v>0</v>
      </c>
    </row>
    <row r="145" spans="1:16" ht="15.75">
      <c r="A145" s="724"/>
      <c r="B145" s="111" t="s">
        <v>644</v>
      </c>
      <c r="C145" s="281">
        <v>1</v>
      </c>
      <c r="D145" s="111">
        <v>0</v>
      </c>
      <c r="E145" s="281">
        <v>1</v>
      </c>
      <c r="F145" s="111">
        <v>0</v>
      </c>
      <c r="G145" s="111">
        <v>0</v>
      </c>
      <c r="H145" s="111">
        <v>0</v>
      </c>
      <c r="I145" s="111">
        <v>0</v>
      </c>
      <c r="J145" s="111">
        <v>0</v>
      </c>
      <c r="K145" s="111">
        <v>0</v>
      </c>
      <c r="L145" s="111">
        <v>0</v>
      </c>
      <c r="M145" s="111">
        <v>0</v>
      </c>
      <c r="N145" s="111">
        <v>0</v>
      </c>
      <c r="O145" s="111">
        <v>0</v>
      </c>
      <c r="P145" s="278">
        <v>0</v>
      </c>
    </row>
    <row r="146" spans="1:16" ht="25.5">
      <c r="A146" s="724"/>
      <c r="B146" s="111" t="s">
        <v>676</v>
      </c>
      <c r="C146" s="281">
        <v>1</v>
      </c>
      <c r="D146" s="111">
        <v>0</v>
      </c>
      <c r="E146" s="111">
        <v>0</v>
      </c>
      <c r="F146" s="111">
        <v>0</v>
      </c>
      <c r="G146" s="111">
        <v>0</v>
      </c>
      <c r="H146" s="111">
        <v>0</v>
      </c>
      <c r="I146" s="111">
        <v>0</v>
      </c>
      <c r="J146" s="111">
        <v>0</v>
      </c>
      <c r="K146" s="111">
        <v>0</v>
      </c>
      <c r="L146" s="281">
        <v>1</v>
      </c>
      <c r="M146" s="111">
        <v>0</v>
      </c>
      <c r="N146" s="111">
        <v>0</v>
      </c>
      <c r="O146" s="111">
        <v>0</v>
      </c>
      <c r="P146" s="278">
        <v>0</v>
      </c>
    </row>
    <row r="147" spans="1:16" ht="15.75">
      <c r="A147" s="724"/>
      <c r="B147" s="111" t="s">
        <v>677</v>
      </c>
      <c r="C147" s="111">
        <v>0</v>
      </c>
      <c r="D147" s="111">
        <v>0</v>
      </c>
      <c r="E147" s="111">
        <v>0</v>
      </c>
      <c r="F147" s="111">
        <v>0</v>
      </c>
      <c r="G147" s="111">
        <v>0</v>
      </c>
      <c r="H147" s="111">
        <v>0</v>
      </c>
      <c r="I147" s="111">
        <v>0</v>
      </c>
      <c r="J147" s="111">
        <v>0</v>
      </c>
      <c r="K147" s="111">
        <v>0</v>
      </c>
      <c r="L147" s="111">
        <v>0</v>
      </c>
      <c r="M147" s="281">
        <v>1</v>
      </c>
      <c r="N147" s="111">
        <v>0</v>
      </c>
      <c r="O147" s="111">
        <v>0</v>
      </c>
      <c r="P147" s="278">
        <v>0</v>
      </c>
    </row>
    <row r="148" spans="1:16" ht="15.75">
      <c r="A148" s="720"/>
      <c r="B148" s="111" t="s">
        <v>678</v>
      </c>
      <c r="C148" s="111">
        <v>0</v>
      </c>
      <c r="D148" s="111">
        <v>0</v>
      </c>
      <c r="E148" s="281">
        <v>1</v>
      </c>
      <c r="F148" s="111">
        <v>0</v>
      </c>
      <c r="G148" s="111">
        <v>0</v>
      </c>
      <c r="H148" s="111">
        <v>0</v>
      </c>
      <c r="I148" s="111">
        <v>0</v>
      </c>
      <c r="J148" s="111">
        <v>0</v>
      </c>
      <c r="K148" s="111">
        <v>0</v>
      </c>
      <c r="L148" s="281">
        <v>1</v>
      </c>
      <c r="M148" s="111">
        <v>0</v>
      </c>
      <c r="N148" s="111">
        <v>0</v>
      </c>
      <c r="O148" s="111">
        <v>0</v>
      </c>
      <c r="P148" s="278">
        <v>0</v>
      </c>
    </row>
    <row r="149" spans="1:16" ht="15.75">
      <c r="A149" s="271" t="s">
        <v>143</v>
      </c>
      <c r="B149" s="111" t="s">
        <v>679</v>
      </c>
      <c r="C149" s="281">
        <v>1</v>
      </c>
      <c r="D149" s="281">
        <v>1</v>
      </c>
      <c r="E149" s="281">
        <v>1</v>
      </c>
      <c r="F149" s="281">
        <v>1</v>
      </c>
      <c r="G149" s="281">
        <v>1</v>
      </c>
      <c r="H149" s="281">
        <v>1</v>
      </c>
      <c r="I149" s="281">
        <v>1</v>
      </c>
      <c r="J149" s="281">
        <v>1</v>
      </c>
      <c r="K149" s="111">
        <v>0</v>
      </c>
      <c r="L149" s="281">
        <v>1</v>
      </c>
      <c r="M149" s="281">
        <v>1</v>
      </c>
      <c r="N149" s="111">
        <v>0</v>
      </c>
      <c r="O149" s="111">
        <v>0</v>
      </c>
      <c r="P149" s="278">
        <v>0</v>
      </c>
    </row>
    <row r="150" spans="1:16" ht="15.75">
      <c r="A150" s="718" t="s">
        <v>144</v>
      </c>
      <c r="B150" s="111" t="s">
        <v>680</v>
      </c>
      <c r="C150" s="111">
        <v>0</v>
      </c>
      <c r="D150" s="281">
        <v>1</v>
      </c>
      <c r="E150" s="281">
        <v>1</v>
      </c>
      <c r="F150" s="111">
        <v>0</v>
      </c>
      <c r="G150" s="281">
        <v>1</v>
      </c>
      <c r="H150" s="281">
        <v>1</v>
      </c>
      <c r="I150" s="281">
        <v>1</v>
      </c>
      <c r="J150" s="281">
        <v>1</v>
      </c>
      <c r="K150" s="111">
        <v>0</v>
      </c>
      <c r="L150" s="281">
        <v>1</v>
      </c>
      <c r="M150" s="281">
        <v>1</v>
      </c>
      <c r="N150" s="111">
        <v>0</v>
      </c>
      <c r="O150" s="111">
        <v>0</v>
      </c>
      <c r="P150" s="278">
        <v>0</v>
      </c>
    </row>
    <row r="151" spans="1:16" ht="15.75">
      <c r="A151" s="724"/>
      <c r="B151" s="111" t="s">
        <v>623</v>
      </c>
      <c r="C151" s="111">
        <v>0</v>
      </c>
      <c r="D151" s="111">
        <v>0</v>
      </c>
      <c r="E151" s="281">
        <v>1</v>
      </c>
      <c r="F151" s="111">
        <v>0</v>
      </c>
      <c r="G151" s="111">
        <v>0</v>
      </c>
      <c r="H151" s="111">
        <v>0</v>
      </c>
      <c r="I151" s="111">
        <v>0</v>
      </c>
      <c r="J151" s="111">
        <v>0</v>
      </c>
      <c r="K151" s="111">
        <v>0</v>
      </c>
      <c r="L151" s="281">
        <v>1</v>
      </c>
      <c r="M151" s="111">
        <v>0</v>
      </c>
      <c r="N151" s="111">
        <v>0</v>
      </c>
      <c r="O151" s="111">
        <v>0</v>
      </c>
      <c r="P151" s="278">
        <v>0</v>
      </c>
    </row>
    <row r="152" spans="1:16" ht="15.75">
      <c r="A152" s="724"/>
      <c r="B152" s="111" t="s">
        <v>678</v>
      </c>
      <c r="C152" s="111">
        <v>0</v>
      </c>
      <c r="D152" s="111">
        <v>0</v>
      </c>
      <c r="E152" s="281">
        <v>1</v>
      </c>
      <c r="F152" s="111">
        <v>0</v>
      </c>
      <c r="G152" s="111">
        <v>0</v>
      </c>
      <c r="H152" s="111">
        <v>0</v>
      </c>
      <c r="I152" s="111">
        <v>0</v>
      </c>
      <c r="J152" s="111">
        <v>0</v>
      </c>
      <c r="K152" s="111">
        <v>0</v>
      </c>
      <c r="L152" s="281">
        <v>1</v>
      </c>
      <c r="M152" s="111">
        <v>0</v>
      </c>
      <c r="N152" s="111">
        <v>0</v>
      </c>
      <c r="O152" s="111">
        <v>0</v>
      </c>
      <c r="P152" s="278">
        <v>0</v>
      </c>
    </row>
    <row r="153" spans="1:16" ht="15.75">
      <c r="A153" s="720"/>
      <c r="B153" s="111" t="s">
        <v>677</v>
      </c>
      <c r="C153" s="111">
        <v>0</v>
      </c>
      <c r="D153" s="111">
        <v>0</v>
      </c>
      <c r="E153" s="111">
        <v>0</v>
      </c>
      <c r="F153" s="111">
        <v>0</v>
      </c>
      <c r="G153" s="111">
        <v>0</v>
      </c>
      <c r="H153" s="111">
        <v>0</v>
      </c>
      <c r="I153" s="111">
        <v>0</v>
      </c>
      <c r="J153" s="111">
        <v>0</v>
      </c>
      <c r="K153" s="111">
        <v>0</v>
      </c>
      <c r="L153" s="111">
        <v>0</v>
      </c>
      <c r="M153" s="281">
        <v>1</v>
      </c>
      <c r="N153" s="111">
        <v>0</v>
      </c>
      <c r="O153" s="111">
        <v>0</v>
      </c>
      <c r="P153" s="278">
        <v>0</v>
      </c>
    </row>
    <row r="154" spans="1:16" ht="15.75">
      <c r="A154" s="271" t="s">
        <v>145</v>
      </c>
      <c r="B154" s="111" t="s">
        <v>246</v>
      </c>
      <c r="C154" s="281">
        <v>1</v>
      </c>
      <c r="D154" s="281">
        <v>1</v>
      </c>
      <c r="E154" s="281">
        <v>1</v>
      </c>
      <c r="F154" s="281">
        <v>1</v>
      </c>
      <c r="G154" s="281">
        <v>1</v>
      </c>
      <c r="H154" s="281">
        <v>1</v>
      </c>
      <c r="I154" s="281">
        <v>1</v>
      </c>
      <c r="J154" s="281">
        <v>1</v>
      </c>
      <c r="K154" s="111">
        <v>0</v>
      </c>
      <c r="L154" s="281">
        <v>1</v>
      </c>
      <c r="M154" s="281">
        <v>1</v>
      </c>
      <c r="N154" s="111">
        <v>0</v>
      </c>
      <c r="O154" s="111">
        <v>0</v>
      </c>
      <c r="P154" s="278">
        <v>0</v>
      </c>
    </row>
    <row r="155" spans="1:16" ht="15.75">
      <c r="A155" s="718" t="s">
        <v>304</v>
      </c>
      <c r="B155" s="111" t="s">
        <v>680</v>
      </c>
      <c r="C155" s="111">
        <v>0</v>
      </c>
      <c r="D155" s="281">
        <v>1</v>
      </c>
      <c r="E155" s="281">
        <v>1</v>
      </c>
      <c r="F155" s="111">
        <v>0</v>
      </c>
      <c r="G155" s="281">
        <v>1</v>
      </c>
      <c r="H155" s="281">
        <v>1</v>
      </c>
      <c r="I155" s="281">
        <v>1</v>
      </c>
      <c r="J155" s="281">
        <v>1</v>
      </c>
      <c r="K155" s="111">
        <v>0</v>
      </c>
      <c r="L155" s="281">
        <v>1</v>
      </c>
      <c r="M155" s="281">
        <v>1</v>
      </c>
      <c r="N155" s="111">
        <v>0</v>
      </c>
      <c r="O155" s="111">
        <v>0</v>
      </c>
      <c r="P155" s="278">
        <v>0</v>
      </c>
    </row>
    <row r="156" spans="1:16" ht="15.75">
      <c r="A156" s="724"/>
      <c r="B156" s="111" t="s">
        <v>623</v>
      </c>
      <c r="C156" s="111">
        <v>0</v>
      </c>
      <c r="D156" s="111">
        <v>0</v>
      </c>
      <c r="E156" s="281">
        <v>1</v>
      </c>
      <c r="F156" s="111">
        <v>0</v>
      </c>
      <c r="G156" s="111">
        <v>0</v>
      </c>
      <c r="H156" s="111">
        <v>0</v>
      </c>
      <c r="I156" s="111">
        <v>0</v>
      </c>
      <c r="J156" s="111">
        <v>0</v>
      </c>
      <c r="K156" s="111">
        <v>0</v>
      </c>
      <c r="L156" s="281">
        <v>1</v>
      </c>
      <c r="M156" s="111">
        <v>0</v>
      </c>
      <c r="N156" s="111">
        <v>0</v>
      </c>
      <c r="O156" s="111">
        <v>0</v>
      </c>
      <c r="P156" s="278">
        <v>0</v>
      </c>
    </row>
    <row r="157" spans="1:16" ht="15.75">
      <c r="A157" s="724"/>
      <c r="B157" s="111" t="s">
        <v>678</v>
      </c>
      <c r="C157" s="111">
        <v>0</v>
      </c>
      <c r="D157" s="111">
        <v>0</v>
      </c>
      <c r="E157" s="281">
        <v>1</v>
      </c>
      <c r="F157" s="111">
        <v>0</v>
      </c>
      <c r="G157" s="111">
        <v>0</v>
      </c>
      <c r="H157" s="111">
        <v>0</v>
      </c>
      <c r="I157" s="111">
        <v>0</v>
      </c>
      <c r="J157" s="111">
        <v>0</v>
      </c>
      <c r="K157" s="111">
        <v>0</v>
      </c>
      <c r="L157" s="281">
        <v>1</v>
      </c>
      <c r="M157" s="111">
        <v>0</v>
      </c>
      <c r="N157" s="111">
        <v>0</v>
      </c>
      <c r="O157" s="111">
        <v>0</v>
      </c>
      <c r="P157" s="278">
        <v>0</v>
      </c>
    </row>
    <row r="158" spans="1:16" ht="15.75">
      <c r="A158" s="724"/>
      <c r="B158" s="111" t="s">
        <v>681</v>
      </c>
      <c r="C158" s="111">
        <v>0</v>
      </c>
      <c r="D158" s="111">
        <v>0</v>
      </c>
      <c r="E158" s="111">
        <v>0</v>
      </c>
      <c r="F158" s="111">
        <v>0</v>
      </c>
      <c r="G158" s="111">
        <v>0</v>
      </c>
      <c r="H158" s="111">
        <v>0</v>
      </c>
      <c r="I158" s="111">
        <v>0</v>
      </c>
      <c r="J158" s="111">
        <v>0</v>
      </c>
      <c r="K158" s="111">
        <v>0</v>
      </c>
      <c r="L158" s="111">
        <v>0</v>
      </c>
      <c r="M158" s="281">
        <v>1</v>
      </c>
      <c r="N158" s="111">
        <v>0</v>
      </c>
      <c r="O158" s="111">
        <v>0</v>
      </c>
      <c r="P158" s="278">
        <v>0</v>
      </c>
    </row>
    <row r="159" spans="1:16" ht="25.5">
      <c r="A159" s="720"/>
      <c r="B159" s="111" t="s">
        <v>682</v>
      </c>
      <c r="C159" s="281">
        <v>1</v>
      </c>
      <c r="D159" s="111">
        <v>0</v>
      </c>
      <c r="E159" s="281">
        <v>1</v>
      </c>
      <c r="F159" s="111">
        <v>0</v>
      </c>
      <c r="G159" s="111">
        <v>0</v>
      </c>
      <c r="H159" s="111">
        <v>0</v>
      </c>
      <c r="I159" s="111">
        <v>0</v>
      </c>
      <c r="J159" s="111">
        <v>0</v>
      </c>
      <c r="K159" s="111">
        <v>0</v>
      </c>
      <c r="L159" s="281">
        <v>1</v>
      </c>
      <c r="M159" s="111">
        <v>0</v>
      </c>
      <c r="N159" s="111">
        <v>0</v>
      </c>
      <c r="O159" s="111">
        <v>0</v>
      </c>
      <c r="P159" s="278">
        <v>0</v>
      </c>
    </row>
    <row r="160" spans="1:16" ht="15.75">
      <c r="A160" s="718" t="s">
        <v>618</v>
      </c>
      <c r="B160" s="111" t="s">
        <v>683</v>
      </c>
      <c r="C160" s="281">
        <v>1</v>
      </c>
      <c r="D160" s="281">
        <v>1</v>
      </c>
      <c r="E160" s="281">
        <v>1</v>
      </c>
      <c r="F160" s="281">
        <v>1</v>
      </c>
      <c r="G160" s="281">
        <v>1</v>
      </c>
      <c r="H160" s="281">
        <v>1</v>
      </c>
      <c r="I160" s="281">
        <v>1</v>
      </c>
      <c r="J160" s="281">
        <v>1</v>
      </c>
      <c r="K160" s="111">
        <v>0</v>
      </c>
      <c r="L160" s="281">
        <v>1</v>
      </c>
      <c r="M160" s="281">
        <v>1</v>
      </c>
      <c r="N160" s="111">
        <v>0</v>
      </c>
      <c r="O160" s="111">
        <v>0</v>
      </c>
      <c r="P160" s="278">
        <v>0</v>
      </c>
    </row>
    <row r="161" spans="1:16" ht="15.75">
      <c r="A161" s="720"/>
      <c r="B161" s="111" t="s">
        <v>667</v>
      </c>
      <c r="C161" s="281">
        <v>1</v>
      </c>
      <c r="D161" s="281">
        <v>1</v>
      </c>
      <c r="E161" s="281">
        <v>1</v>
      </c>
      <c r="F161" s="281">
        <v>1</v>
      </c>
      <c r="G161" s="281">
        <v>1</v>
      </c>
      <c r="H161" s="281">
        <v>1</v>
      </c>
      <c r="I161" s="281">
        <v>1</v>
      </c>
      <c r="J161" s="281">
        <v>1</v>
      </c>
      <c r="K161" s="111">
        <v>0</v>
      </c>
      <c r="L161" s="281">
        <v>1</v>
      </c>
      <c r="M161" s="281">
        <v>1</v>
      </c>
      <c r="N161" s="111">
        <v>0</v>
      </c>
      <c r="O161" s="111">
        <v>0</v>
      </c>
      <c r="P161" s="278">
        <v>0</v>
      </c>
    </row>
    <row r="162" spans="1:16" ht="15.75">
      <c r="A162" s="271" t="s">
        <v>148</v>
      </c>
      <c r="B162" s="111" t="s">
        <v>684</v>
      </c>
      <c r="C162" s="281">
        <v>1</v>
      </c>
      <c r="D162" s="281">
        <v>1</v>
      </c>
      <c r="E162" s="281">
        <v>1</v>
      </c>
      <c r="F162" s="281">
        <v>1</v>
      </c>
      <c r="G162" s="281">
        <v>1</v>
      </c>
      <c r="H162" s="281">
        <v>1</v>
      </c>
      <c r="I162" s="281">
        <v>1</v>
      </c>
      <c r="J162" s="281">
        <v>1</v>
      </c>
      <c r="K162" s="111">
        <v>0</v>
      </c>
      <c r="L162" s="281">
        <v>1</v>
      </c>
      <c r="M162" s="281">
        <v>1</v>
      </c>
      <c r="N162" s="111">
        <v>0</v>
      </c>
      <c r="O162" s="111">
        <v>0</v>
      </c>
      <c r="P162" s="278">
        <v>0</v>
      </c>
    </row>
    <row r="163" spans="1:16" ht="15.75">
      <c r="A163" s="718" t="s">
        <v>149</v>
      </c>
      <c r="B163" s="111" t="s">
        <v>652</v>
      </c>
      <c r="C163" s="111">
        <v>0</v>
      </c>
      <c r="D163" s="281">
        <v>1</v>
      </c>
      <c r="E163" s="281">
        <v>1</v>
      </c>
      <c r="F163" s="281">
        <v>1</v>
      </c>
      <c r="G163" s="281">
        <v>1</v>
      </c>
      <c r="H163" s="281">
        <v>1</v>
      </c>
      <c r="I163" s="281">
        <v>1</v>
      </c>
      <c r="J163" s="281">
        <v>1</v>
      </c>
      <c r="K163" s="281">
        <v>1</v>
      </c>
      <c r="L163" s="281">
        <v>1</v>
      </c>
      <c r="M163" s="281">
        <v>1</v>
      </c>
      <c r="N163" s="111">
        <v>0</v>
      </c>
      <c r="O163" s="111">
        <v>0</v>
      </c>
      <c r="P163" s="278">
        <v>0</v>
      </c>
    </row>
    <row r="164" spans="1:16" ht="16.5" thickBot="1">
      <c r="A164" s="719"/>
      <c r="B164" s="117" t="s">
        <v>685</v>
      </c>
      <c r="C164" s="282">
        <v>1</v>
      </c>
      <c r="D164" s="282">
        <v>1</v>
      </c>
      <c r="E164" s="117">
        <v>0</v>
      </c>
      <c r="F164" s="282">
        <v>1</v>
      </c>
      <c r="G164" s="117">
        <v>0</v>
      </c>
      <c r="H164" s="117">
        <v>0</v>
      </c>
      <c r="I164" s="117">
        <v>0</v>
      </c>
      <c r="J164" s="117">
        <v>0</v>
      </c>
      <c r="K164" s="117">
        <v>0</v>
      </c>
      <c r="L164" s="117">
        <v>0</v>
      </c>
      <c r="M164" s="117">
        <v>0</v>
      </c>
      <c r="N164" s="117">
        <v>0</v>
      </c>
      <c r="O164" s="117">
        <v>0</v>
      </c>
      <c r="P164" s="279">
        <v>0</v>
      </c>
    </row>
    <row r="165" spans="1:16" ht="31.5">
      <c r="A165" s="107" t="s">
        <v>166</v>
      </c>
      <c r="B165" s="292"/>
      <c r="C165" s="292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3"/>
    </row>
    <row r="166" spans="1:16" ht="15.75">
      <c r="A166" s="721" t="s">
        <v>151</v>
      </c>
      <c r="B166" s="109" t="s">
        <v>686</v>
      </c>
      <c r="C166" s="103">
        <v>1</v>
      </c>
      <c r="D166" s="103">
        <v>1</v>
      </c>
      <c r="E166" s="103">
        <v>1</v>
      </c>
      <c r="F166" s="103">
        <v>1</v>
      </c>
      <c r="G166" s="103">
        <v>1</v>
      </c>
      <c r="H166" s="103">
        <v>1</v>
      </c>
      <c r="I166" s="103">
        <v>1</v>
      </c>
      <c r="J166" s="103">
        <v>1</v>
      </c>
      <c r="K166" s="103">
        <v>1</v>
      </c>
      <c r="L166" s="103">
        <v>1</v>
      </c>
      <c r="M166" s="103">
        <v>1</v>
      </c>
      <c r="N166" s="109">
        <v>0</v>
      </c>
      <c r="O166" s="109">
        <v>0</v>
      </c>
      <c r="P166" s="146">
        <v>0</v>
      </c>
    </row>
    <row r="167" spans="1:16" ht="29.25" customHeight="1">
      <c r="A167" s="721"/>
      <c r="B167" s="109" t="s">
        <v>705</v>
      </c>
      <c r="C167" s="103">
        <v>1</v>
      </c>
      <c r="D167" s="109">
        <v>0</v>
      </c>
      <c r="E167" s="109">
        <v>0</v>
      </c>
      <c r="F167" s="109">
        <v>0</v>
      </c>
      <c r="G167" s="109">
        <v>0</v>
      </c>
      <c r="H167" s="109">
        <v>0</v>
      </c>
      <c r="I167" s="109">
        <v>0</v>
      </c>
      <c r="J167" s="109">
        <v>0</v>
      </c>
      <c r="K167" s="109">
        <v>0</v>
      </c>
      <c r="L167" s="103">
        <v>1</v>
      </c>
      <c r="M167" s="109">
        <v>0</v>
      </c>
      <c r="N167" s="109">
        <v>0</v>
      </c>
      <c r="O167" s="109">
        <v>0</v>
      </c>
      <c r="P167" s="146">
        <v>0</v>
      </c>
    </row>
    <row r="168" spans="1:16" ht="38.25">
      <c r="A168" s="721"/>
      <c r="B168" s="109" t="s">
        <v>728</v>
      </c>
      <c r="C168" s="283">
        <v>1</v>
      </c>
      <c r="D168" s="109">
        <v>0</v>
      </c>
      <c r="E168" s="103">
        <v>1</v>
      </c>
      <c r="F168" s="109">
        <v>0</v>
      </c>
      <c r="G168" s="109">
        <v>0</v>
      </c>
      <c r="H168" s="109">
        <v>0</v>
      </c>
      <c r="I168" s="109">
        <v>0</v>
      </c>
      <c r="J168" s="109">
        <v>0</v>
      </c>
      <c r="K168" s="109">
        <v>0</v>
      </c>
      <c r="L168" s="103">
        <v>1</v>
      </c>
      <c r="M168" s="103">
        <v>1</v>
      </c>
      <c r="N168" s="109">
        <v>0</v>
      </c>
      <c r="O168" s="109">
        <v>0</v>
      </c>
      <c r="P168" s="146">
        <v>0</v>
      </c>
    </row>
    <row r="169" spans="1:16" ht="15.75">
      <c r="A169" s="721" t="s">
        <v>153</v>
      </c>
      <c r="B169" s="110" t="s">
        <v>687</v>
      </c>
      <c r="C169" s="283">
        <v>1</v>
      </c>
      <c r="D169" s="103">
        <v>1</v>
      </c>
      <c r="E169" s="109">
        <v>0</v>
      </c>
      <c r="F169" s="103">
        <v>1</v>
      </c>
      <c r="G169" s="103">
        <v>1</v>
      </c>
      <c r="H169" s="103">
        <v>1</v>
      </c>
      <c r="I169" s="103">
        <v>1</v>
      </c>
      <c r="J169" s="103">
        <v>1</v>
      </c>
      <c r="K169" s="103">
        <v>1</v>
      </c>
      <c r="L169" s="109">
        <v>0</v>
      </c>
      <c r="M169" s="109">
        <v>0</v>
      </c>
      <c r="N169" s="109">
        <v>0</v>
      </c>
      <c r="O169" s="109">
        <v>0</v>
      </c>
      <c r="P169" s="146">
        <v>0</v>
      </c>
    </row>
    <row r="170" spans="1:16" ht="15.75">
      <c r="A170" s="721"/>
      <c r="B170" s="110" t="s">
        <v>623</v>
      </c>
      <c r="C170" s="110">
        <v>0</v>
      </c>
      <c r="D170" s="109">
        <v>0</v>
      </c>
      <c r="E170" s="109">
        <v>0</v>
      </c>
      <c r="F170" s="109">
        <v>0</v>
      </c>
      <c r="G170" s="109">
        <v>0</v>
      </c>
      <c r="H170" s="109">
        <v>0</v>
      </c>
      <c r="I170" s="109">
        <v>0</v>
      </c>
      <c r="J170" s="109">
        <v>0</v>
      </c>
      <c r="K170" s="109">
        <v>0</v>
      </c>
      <c r="L170" s="103">
        <v>1</v>
      </c>
      <c r="M170" s="109">
        <v>0</v>
      </c>
      <c r="N170" s="109">
        <v>0</v>
      </c>
      <c r="O170" s="109">
        <v>0</v>
      </c>
      <c r="P170" s="146">
        <v>0</v>
      </c>
    </row>
    <row r="171" spans="1:16" ht="15.75">
      <c r="A171" s="721"/>
      <c r="B171" s="110" t="s">
        <v>688</v>
      </c>
      <c r="C171" s="283">
        <v>1</v>
      </c>
      <c r="D171" s="109">
        <v>0</v>
      </c>
      <c r="E171" s="109">
        <v>0</v>
      </c>
      <c r="F171" s="109">
        <v>0</v>
      </c>
      <c r="G171" s="103">
        <v>1</v>
      </c>
      <c r="H171" s="103">
        <v>1</v>
      </c>
      <c r="I171" s="103">
        <v>1</v>
      </c>
      <c r="J171" s="109">
        <v>0</v>
      </c>
      <c r="K171" s="109">
        <v>0</v>
      </c>
      <c r="L171" s="109">
        <v>0</v>
      </c>
      <c r="M171" s="109">
        <v>0</v>
      </c>
      <c r="N171" s="109">
        <v>0</v>
      </c>
      <c r="O171" s="109">
        <v>0</v>
      </c>
      <c r="P171" s="146">
        <v>0</v>
      </c>
    </row>
    <row r="172" spans="1:16" ht="15.75">
      <c r="A172" s="721"/>
      <c r="B172" s="110" t="s">
        <v>689</v>
      </c>
      <c r="C172" s="283">
        <v>1</v>
      </c>
      <c r="D172" s="109">
        <v>0</v>
      </c>
      <c r="E172" s="109">
        <v>0</v>
      </c>
      <c r="F172" s="109">
        <v>0</v>
      </c>
      <c r="G172" s="103">
        <v>1</v>
      </c>
      <c r="H172" s="103">
        <v>1</v>
      </c>
      <c r="I172" s="103">
        <v>1</v>
      </c>
      <c r="J172" s="109">
        <v>0</v>
      </c>
      <c r="K172" s="109">
        <v>0</v>
      </c>
      <c r="L172" s="109">
        <v>0</v>
      </c>
      <c r="M172" s="109">
        <v>0</v>
      </c>
      <c r="N172" s="109">
        <v>0</v>
      </c>
      <c r="O172" s="109">
        <v>0</v>
      </c>
      <c r="P172" s="146">
        <v>0</v>
      </c>
    </row>
    <row r="173" spans="1:16" ht="15.75">
      <c r="A173" s="721"/>
      <c r="B173" s="110" t="s">
        <v>690</v>
      </c>
      <c r="C173" s="283">
        <v>1</v>
      </c>
      <c r="D173" s="109">
        <v>0</v>
      </c>
      <c r="E173" s="109">
        <v>0</v>
      </c>
      <c r="F173" s="109">
        <v>0</v>
      </c>
      <c r="G173" s="109">
        <v>0</v>
      </c>
      <c r="H173" s="109">
        <v>0</v>
      </c>
      <c r="I173" s="109">
        <v>0</v>
      </c>
      <c r="J173" s="109">
        <v>0</v>
      </c>
      <c r="K173" s="109">
        <v>0</v>
      </c>
      <c r="L173" s="103">
        <v>1</v>
      </c>
      <c r="M173" s="109">
        <v>0</v>
      </c>
      <c r="N173" s="109">
        <v>0</v>
      </c>
      <c r="O173" s="109">
        <v>0</v>
      </c>
      <c r="P173" s="146">
        <v>0</v>
      </c>
    </row>
    <row r="174" spans="1:16" ht="15.75">
      <c r="A174" s="721"/>
      <c r="B174" s="110" t="s">
        <v>691</v>
      </c>
      <c r="C174" s="110">
        <v>0</v>
      </c>
      <c r="D174" s="109">
        <v>0</v>
      </c>
      <c r="E174" s="103">
        <v>1</v>
      </c>
      <c r="F174" s="103">
        <v>1</v>
      </c>
      <c r="G174" s="103">
        <v>1</v>
      </c>
      <c r="H174" s="103">
        <v>1</v>
      </c>
      <c r="I174" s="103">
        <v>1</v>
      </c>
      <c r="J174" s="103">
        <v>1</v>
      </c>
      <c r="K174" s="103">
        <v>1</v>
      </c>
      <c r="L174" s="103">
        <v>1</v>
      </c>
      <c r="M174" s="103">
        <v>1</v>
      </c>
      <c r="N174" s="109">
        <v>0</v>
      </c>
      <c r="O174" s="109">
        <v>0</v>
      </c>
      <c r="P174" s="146">
        <v>0</v>
      </c>
    </row>
    <row r="175" spans="1:16" ht="15.75">
      <c r="A175" s="721" t="s">
        <v>154</v>
      </c>
      <c r="B175" s="109" t="s">
        <v>692</v>
      </c>
      <c r="C175" s="283">
        <v>1</v>
      </c>
      <c r="D175" s="103">
        <v>1</v>
      </c>
      <c r="E175" s="103">
        <v>1</v>
      </c>
      <c r="F175" s="103">
        <v>1</v>
      </c>
      <c r="G175" s="103">
        <v>1</v>
      </c>
      <c r="H175" s="103">
        <v>1</v>
      </c>
      <c r="I175" s="103">
        <v>1</v>
      </c>
      <c r="J175" s="103">
        <v>1</v>
      </c>
      <c r="K175" s="103">
        <v>1</v>
      </c>
      <c r="L175" s="103">
        <v>1</v>
      </c>
      <c r="M175" s="103">
        <v>1</v>
      </c>
      <c r="N175" s="109">
        <v>0</v>
      </c>
      <c r="O175" s="109">
        <v>0</v>
      </c>
      <c r="P175" s="146">
        <v>0</v>
      </c>
    </row>
    <row r="176" spans="1:16" ht="15.75">
      <c r="A176" s="721"/>
      <c r="B176" s="109" t="s">
        <v>693</v>
      </c>
      <c r="C176" s="283">
        <v>1</v>
      </c>
      <c r="D176" s="109">
        <v>0</v>
      </c>
      <c r="E176" s="103">
        <v>1</v>
      </c>
      <c r="F176" s="109">
        <v>0</v>
      </c>
      <c r="G176" s="109">
        <v>0</v>
      </c>
      <c r="H176" s="109">
        <v>0</v>
      </c>
      <c r="I176" s="109">
        <v>0</v>
      </c>
      <c r="J176" s="109">
        <v>0</v>
      </c>
      <c r="K176" s="109">
        <v>0</v>
      </c>
      <c r="L176" s="103">
        <v>1</v>
      </c>
      <c r="M176" s="109">
        <v>0</v>
      </c>
      <c r="N176" s="103">
        <v>1</v>
      </c>
      <c r="O176" s="109">
        <v>0</v>
      </c>
      <c r="P176" s="146">
        <v>0</v>
      </c>
    </row>
    <row r="177" spans="1:16" ht="15.75">
      <c r="A177" s="721"/>
      <c r="B177" s="109" t="s">
        <v>694</v>
      </c>
      <c r="C177" s="283">
        <v>1</v>
      </c>
      <c r="D177" s="109">
        <v>0</v>
      </c>
      <c r="E177" s="109">
        <v>0</v>
      </c>
      <c r="F177" s="109">
        <v>0</v>
      </c>
      <c r="G177" s="103">
        <v>1</v>
      </c>
      <c r="H177" s="103">
        <v>1</v>
      </c>
      <c r="I177" s="103">
        <v>1</v>
      </c>
      <c r="J177" s="109">
        <v>0</v>
      </c>
      <c r="K177" s="109">
        <v>0</v>
      </c>
      <c r="L177" s="109">
        <v>0</v>
      </c>
      <c r="M177" s="109">
        <v>0</v>
      </c>
      <c r="N177" s="109">
        <v>0</v>
      </c>
      <c r="O177" s="109">
        <v>0</v>
      </c>
      <c r="P177" s="146">
        <v>0</v>
      </c>
    </row>
    <row r="178" spans="1:16" ht="15.75">
      <c r="A178" s="721"/>
      <c r="B178" s="109" t="s">
        <v>695</v>
      </c>
      <c r="C178" s="283">
        <v>1</v>
      </c>
      <c r="D178" s="109">
        <v>0</v>
      </c>
      <c r="E178" s="109">
        <v>0</v>
      </c>
      <c r="F178" s="109">
        <v>0</v>
      </c>
      <c r="G178" s="103">
        <v>1</v>
      </c>
      <c r="H178" s="103">
        <v>1</v>
      </c>
      <c r="I178" s="103">
        <v>1</v>
      </c>
      <c r="J178" s="109">
        <v>0</v>
      </c>
      <c r="K178" s="109">
        <v>0</v>
      </c>
      <c r="L178" s="103">
        <v>1</v>
      </c>
      <c r="M178" s="109">
        <v>0</v>
      </c>
      <c r="N178" s="109">
        <v>0</v>
      </c>
      <c r="O178" s="109">
        <v>0</v>
      </c>
      <c r="P178" s="146">
        <v>0</v>
      </c>
    </row>
    <row r="179" spans="1:16" ht="15.75">
      <c r="A179" s="721"/>
      <c r="B179" s="109" t="s">
        <v>696</v>
      </c>
      <c r="C179" s="283">
        <v>1</v>
      </c>
      <c r="D179" s="109">
        <v>0</v>
      </c>
      <c r="E179" s="103">
        <v>1</v>
      </c>
      <c r="F179" s="109">
        <v>0</v>
      </c>
      <c r="G179" s="109">
        <v>0</v>
      </c>
      <c r="H179" s="109">
        <v>0</v>
      </c>
      <c r="I179" s="109">
        <v>0</v>
      </c>
      <c r="J179" s="109">
        <v>0</v>
      </c>
      <c r="K179" s="109">
        <v>0</v>
      </c>
      <c r="L179" s="103">
        <v>1</v>
      </c>
      <c r="M179" s="109">
        <v>0</v>
      </c>
      <c r="N179" s="109">
        <v>0</v>
      </c>
      <c r="O179" s="109">
        <v>0</v>
      </c>
      <c r="P179" s="146">
        <v>0</v>
      </c>
    </row>
    <row r="180" spans="1:16" ht="15.75">
      <c r="A180" s="721"/>
      <c r="B180" s="109" t="s">
        <v>669</v>
      </c>
      <c r="C180" s="283">
        <v>1</v>
      </c>
      <c r="D180" s="109">
        <v>0</v>
      </c>
      <c r="E180" s="103">
        <v>1</v>
      </c>
      <c r="F180" s="109">
        <v>0</v>
      </c>
      <c r="G180" s="109">
        <v>0</v>
      </c>
      <c r="H180" s="109">
        <v>0</v>
      </c>
      <c r="I180" s="109">
        <v>0</v>
      </c>
      <c r="J180" s="109">
        <v>0</v>
      </c>
      <c r="K180" s="109">
        <v>0</v>
      </c>
      <c r="L180" s="103">
        <v>1</v>
      </c>
      <c r="M180" s="109">
        <v>0</v>
      </c>
      <c r="N180" s="109">
        <v>0</v>
      </c>
      <c r="O180" s="109">
        <v>0</v>
      </c>
      <c r="P180" s="146">
        <v>0</v>
      </c>
    </row>
    <row r="181" spans="1:16" ht="15.75">
      <c r="A181" s="721"/>
      <c r="B181" s="109" t="s">
        <v>697</v>
      </c>
      <c r="C181" s="283">
        <v>1</v>
      </c>
      <c r="D181" s="109">
        <v>0</v>
      </c>
      <c r="E181" s="109">
        <v>0</v>
      </c>
      <c r="F181" s="109">
        <v>0</v>
      </c>
      <c r="G181" s="109">
        <v>0</v>
      </c>
      <c r="H181" s="109">
        <v>0</v>
      </c>
      <c r="I181" s="103">
        <v>1</v>
      </c>
      <c r="J181" s="109">
        <v>0</v>
      </c>
      <c r="K181" s="109">
        <v>0</v>
      </c>
      <c r="L181" s="109">
        <v>0</v>
      </c>
      <c r="M181" s="109">
        <v>0</v>
      </c>
      <c r="N181" s="109">
        <v>0</v>
      </c>
      <c r="O181" s="109">
        <v>0</v>
      </c>
      <c r="P181" s="146">
        <v>0</v>
      </c>
    </row>
    <row r="182" spans="1:16" ht="15.75">
      <c r="A182" s="721" t="s">
        <v>152</v>
      </c>
      <c r="B182" s="111" t="s">
        <v>698</v>
      </c>
      <c r="C182" s="283">
        <v>1</v>
      </c>
      <c r="D182" s="281">
        <v>1</v>
      </c>
      <c r="E182" s="111">
        <v>0</v>
      </c>
      <c r="F182" s="281">
        <v>1</v>
      </c>
      <c r="G182" s="281">
        <v>1</v>
      </c>
      <c r="H182" s="281">
        <v>1</v>
      </c>
      <c r="I182" s="281">
        <v>1</v>
      </c>
      <c r="J182" s="281">
        <v>1</v>
      </c>
      <c r="K182" s="281">
        <v>1</v>
      </c>
      <c r="L182" s="111">
        <v>0</v>
      </c>
      <c r="M182" s="109">
        <v>0</v>
      </c>
      <c r="N182" s="109">
        <v>0</v>
      </c>
      <c r="O182" s="109">
        <v>0</v>
      </c>
      <c r="P182" s="146">
        <v>0</v>
      </c>
    </row>
    <row r="183" spans="1:16" ht="15.75">
      <c r="A183" s="721"/>
      <c r="B183" s="111" t="s">
        <v>699</v>
      </c>
      <c r="C183" s="283">
        <v>1</v>
      </c>
      <c r="D183" s="103">
        <v>1</v>
      </c>
      <c r="E183" s="109">
        <v>0</v>
      </c>
      <c r="F183" s="109">
        <v>0</v>
      </c>
      <c r="G183" s="109">
        <v>0</v>
      </c>
      <c r="H183" s="109">
        <v>0</v>
      </c>
      <c r="I183" s="109">
        <v>0</v>
      </c>
      <c r="J183" s="109">
        <v>0</v>
      </c>
      <c r="K183" s="109">
        <v>0</v>
      </c>
      <c r="L183" s="109">
        <v>0</v>
      </c>
      <c r="M183" s="109">
        <v>0</v>
      </c>
      <c r="N183" s="109">
        <v>0</v>
      </c>
      <c r="O183" s="109">
        <v>0</v>
      </c>
      <c r="P183" s="146">
        <v>0</v>
      </c>
    </row>
    <row r="184" spans="1:16" ht="15.75">
      <c r="A184" s="721"/>
      <c r="B184" s="111" t="s">
        <v>700</v>
      </c>
      <c r="C184" s="283">
        <v>1</v>
      </c>
      <c r="D184" s="111">
        <v>0</v>
      </c>
      <c r="E184" s="281">
        <v>1</v>
      </c>
      <c r="F184" s="281">
        <v>1</v>
      </c>
      <c r="G184" s="281">
        <v>1</v>
      </c>
      <c r="H184" s="281">
        <v>1</v>
      </c>
      <c r="I184" s="281">
        <v>1</v>
      </c>
      <c r="J184" s="281">
        <v>1</v>
      </c>
      <c r="K184" s="281">
        <v>1</v>
      </c>
      <c r="L184" s="281">
        <v>1</v>
      </c>
      <c r="M184" s="109">
        <v>0</v>
      </c>
      <c r="N184" s="109">
        <v>0</v>
      </c>
      <c r="O184" s="109">
        <v>0</v>
      </c>
      <c r="P184" s="146">
        <v>0</v>
      </c>
    </row>
    <row r="185" spans="1:16" ht="15.75">
      <c r="A185" s="721" t="s">
        <v>333</v>
      </c>
      <c r="B185" s="109" t="s">
        <v>701</v>
      </c>
      <c r="C185" s="283">
        <v>1</v>
      </c>
      <c r="D185" s="103">
        <v>1</v>
      </c>
      <c r="E185" s="109">
        <v>0</v>
      </c>
      <c r="F185" s="109">
        <v>0</v>
      </c>
      <c r="G185" s="103">
        <v>1</v>
      </c>
      <c r="H185" s="103">
        <v>1</v>
      </c>
      <c r="I185" s="103">
        <v>1</v>
      </c>
      <c r="J185" s="103">
        <v>1</v>
      </c>
      <c r="K185" s="109">
        <v>0</v>
      </c>
      <c r="L185" s="109">
        <v>0</v>
      </c>
      <c r="M185" s="109">
        <v>0</v>
      </c>
      <c r="N185" s="109">
        <v>0</v>
      </c>
      <c r="O185" s="109">
        <v>0</v>
      </c>
      <c r="P185" s="146">
        <v>0</v>
      </c>
    </row>
    <row r="186" spans="1:16" ht="15.75">
      <c r="A186" s="721"/>
      <c r="B186" s="109" t="s">
        <v>627</v>
      </c>
      <c r="C186" s="283">
        <v>1</v>
      </c>
      <c r="D186" s="109">
        <v>0</v>
      </c>
      <c r="E186" s="109">
        <v>0</v>
      </c>
      <c r="F186" s="109">
        <v>0</v>
      </c>
      <c r="G186" s="103">
        <v>1</v>
      </c>
      <c r="H186" s="103">
        <v>1</v>
      </c>
      <c r="I186" s="103">
        <v>1</v>
      </c>
      <c r="J186" s="109">
        <v>0</v>
      </c>
      <c r="K186" s="109">
        <v>0</v>
      </c>
      <c r="L186" s="109">
        <v>0</v>
      </c>
      <c r="M186" s="109">
        <v>0</v>
      </c>
      <c r="N186" s="109">
        <v>0</v>
      </c>
      <c r="O186" s="109">
        <v>0</v>
      </c>
      <c r="P186" s="146">
        <v>0</v>
      </c>
    </row>
    <row r="187" spans="1:16" ht="15.75">
      <c r="A187" s="721"/>
      <c r="B187" s="109" t="s">
        <v>702</v>
      </c>
      <c r="C187" s="283">
        <v>1</v>
      </c>
      <c r="D187" s="109">
        <v>0</v>
      </c>
      <c r="E187" s="109">
        <v>0</v>
      </c>
      <c r="F187" s="109">
        <v>0</v>
      </c>
      <c r="G187" s="103">
        <v>1</v>
      </c>
      <c r="H187" s="103">
        <v>1</v>
      </c>
      <c r="I187" s="103">
        <v>1</v>
      </c>
      <c r="J187" s="109">
        <v>0</v>
      </c>
      <c r="K187" s="109">
        <v>0</v>
      </c>
      <c r="L187" s="109">
        <v>0</v>
      </c>
      <c r="M187" s="109">
        <v>0</v>
      </c>
      <c r="N187" s="109">
        <v>0</v>
      </c>
      <c r="O187" s="109">
        <v>0</v>
      </c>
      <c r="P187" s="146">
        <v>0</v>
      </c>
    </row>
    <row r="188" spans="1:16" ht="16.5" thickBot="1">
      <c r="A188" s="205" t="s">
        <v>703</v>
      </c>
      <c r="B188" s="267" t="s">
        <v>704</v>
      </c>
      <c r="C188" s="284">
        <v>1</v>
      </c>
      <c r="D188" s="113">
        <v>1</v>
      </c>
      <c r="E188" s="267">
        <v>0</v>
      </c>
      <c r="F188" s="267">
        <v>0</v>
      </c>
      <c r="G188" s="113">
        <v>1</v>
      </c>
      <c r="H188" s="113">
        <v>1</v>
      </c>
      <c r="I188" s="113">
        <v>1</v>
      </c>
      <c r="J188" s="113">
        <v>1</v>
      </c>
      <c r="K188" s="267">
        <v>0</v>
      </c>
      <c r="L188" s="267">
        <v>0</v>
      </c>
      <c r="M188" s="267">
        <v>0</v>
      </c>
      <c r="N188" s="267">
        <v>0</v>
      </c>
      <c r="O188" s="267">
        <v>0</v>
      </c>
      <c r="P188" s="277">
        <v>0</v>
      </c>
    </row>
    <row r="189" spans="1:16" ht="31.5">
      <c r="A189" s="106" t="s">
        <v>167</v>
      </c>
      <c r="B189" s="715"/>
      <c r="C189" s="716"/>
      <c r="D189" s="716"/>
      <c r="E189" s="716"/>
      <c r="F189" s="716"/>
      <c r="G189" s="716"/>
      <c r="H189" s="716"/>
      <c r="I189" s="716"/>
      <c r="J189" s="716"/>
      <c r="K189" s="716"/>
      <c r="L189" s="716"/>
      <c r="M189" s="716"/>
      <c r="N189" s="716"/>
      <c r="O189" s="716"/>
      <c r="P189" s="717"/>
    </row>
    <row r="190" spans="1:16" ht="15.75">
      <c r="A190" s="710" t="s">
        <v>157</v>
      </c>
      <c r="B190" s="111" t="s">
        <v>707</v>
      </c>
      <c r="C190" s="281">
        <v>1</v>
      </c>
      <c r="D190" s="103">
        <v>1</v>
      </c>
      <c r="E190" s="109">
        <v>0</v>
      </c>
      <c r="F190" s="103">
        <v>1</v>
      </c>
      <c r="G190" s="103">
        <v>1</v>
      </c>
      <c r="H190" s="103">
        <v>1</v>
      </c>
      <c r="I190" s="103">
        <v>1</v>
      </c>
      <c r="J190" s="103">
        <v>1</v>
      </c>
      <c r="K190" s="109">
        <v>0</v>
      </c>
      <c r="L190" s="109">
        <v>0</v>
      </c>
      <c r="M190" s="103">
        <v>1</v>
      </c>
      <c r="N190" s="109">
        <v>0</v>
      </c>
      <c r="O190" s="111">
        <v>0</v>
      </c>
      <c r="P190" s="278">
        <v>0</v>
      </c>
    </row>
    <row r="191" spans="1:16" ht="15.75">
      <c r="A191" s="712"/>
      <c r="B191" s="111" t="s">
        <v>708</v>
      </c>
      <c r="C191" s="281">
        <v>1</v>
      </c>
      <c r="D191" s="109">
        <v>0</v>
      </c>
      <c r="E191" s="109">
        <v>0</v>
      </c>
      <c r="F191" s="109">
        <v>0</v>
      </c>
      <c r="G191" s="109">
        <v>0</v>
      </c>
      <c r="H191" s="109">
        <v>0</v>
      </c>
      <c r="I191" s="109">
        <v>0</v>
      </c>
      <c r="J191" s="109">
        <v>0</v>
      </c>
      <c r="K191" s="109">
        <v>0</v>
      </c>
      <c r="L191" s="103">
        <v>1</v>
      </c>
      <c r="M191" s="109">
        <v>0</v>
      </c>
      <c r="N191" s="109">
        <v>0</v>
      </c>
      <c r="O191" s="111">
        <v>0</v>
      </c>
      <c r="P191" s="278">
        <v>0</v>
      </c>
    </row>
    <row r="192" spans="1:16" ht="15.75">
      <c r="A192" s="711"/>
      <c r="B192" s="111" t="s">
        <v>677</v>
      </c>
      <c r="C192" s="281">
        <v>1</v>
      </c>
      <c r="D192" s="109">
        <v>0</v>
      </c>
      <c r="E192" s="109">
        <v>0</v>
      </c>
      <c r="F192" s="109">
        <v>0</v>
      </c>
      <c r="G192" s="109">
        <v>0</v>
      </c>
      <c r="H192" s="109">
        <v>0</v>
      </c>
      <c r="I192" s="109">
        <v>0</v>
      </c>
      <c r="J192" s="109">
        <v>0</v>
      </c>
      <c r="K192" s="109">
        <v>0</v>
      </c>
      <c r="L192" s="109">
        <v>0</v>
      </c>
      <c r="M192" s="103">
        <v>1</v>
      </c>
      <c r="N192" s="109">
        <v>0</v>
      </c>
      <c r="O192" s="111">
        <v>0</v>
      </c>
      <c r="P192" s="278">
        <v>0</v>
      </c>
    </row>
    <row r="193" spans="1:16" ht="15.75">
      <c r="A193" s="710" t="s">
        <v>159</v>
      </c>
      <c r="B193" s="109" t="s">
        <v>709</v>
      </c>
      <c r="C193" s="285">
        <v>1</v>
      </c>
      <c r="D193" s="103">
        <v>1</v>
      </c>
      <c r="E193" s="109">
        <v>0</v>
      </c>
      <c r="F193" s="109">
        <v>0</v>
      </c>
      <c r="G193" s="103">
        <v>1</v>
      </c>
      <c r="H193" s="103">
        <v>1</v>
      </c>
      <c r="I193" s="103">
        <v>1</v>
      </c>
      <c r="J193" s="109">
        <v>0</v>
      </c>
      <c r="K193" s="103">
        <v>1</v>
      </c>
      <c r="L193" s="109">
        <v>0</v>
      </c>
      <c r="M193" s="103">
        <v>1</v>
      </c>
      <c r="N193" s="109">
        <v>0</v>
      </c>
      <c r="O193" s="111">
        <v>0</v>
      </c>
      <c r="P193" s="278">
        <v>0</v>
      </c>
    </row>
    <row r="194" spans="1:16" ht="15.75">
      <c r="A194" s="711"/>
      <c r="B194" s="109" t="s">
        <v>710</v>
      </c>
      <c r="C194" s="285">
        <v>1</v>
      </c>
      <c r="D194" s="103">
        <v>1</v>
      </c>
      <c r="E194" s="109">
        <v>0</v>
      </c>
      <c r="F194" s="109">
        <v>0</v>
      </c>
      <c r="G194" s="103">
        <v>1</v>
      </c>
      <c r="H194" s="103">
        <v>1</v>
      </c>
      <c r="I194" s="103">
        <v>1</v>
      </c>
      <c r="J194" s="109">
        <v>0</v>
      </c>
      <c r="K194" s="103">
        <v>1</v>
      </c>
      <c r="L194" s="109">
        <v>0</v>
      </c>
      <c r="M194" s="103">
        <v>1</v>
      </c>
      <c r="N194" s="109">
        <v>0</v>
      </c>
      <c r="O194" s="111">
        <v>0</v>
      </c>
      <c r="P194" s="278">
        <v>0</v>
      </c>
    </row>
    <row r="195" spans="1:16" ht="15.75">
      <c r="A195" s="288" t="s">
        <v>160</v>
      </c>
      <c r="B195" s="109" t="s">
        <v>711</v>
      </c>
      <c r="C195" s="103">
        <v>1</v>
      </c>
      <c r="D195" s="103">
        <v>1</v>
      </c>
      <c r="E195" s="103">
        <v>1</v>
      </c>
      <c r="F195" s="103">
        <v>1</v>
      </c>
      <c r="G195" s="103">
        <v>1</v>
      </c>
      <c r="H195" s="103">
        <v>1</v>
      </c>
      <c r="I195" s="103">
        <v>1</v>
      </c>
      <c r="J195" s="103">
        <v>1</v>
      </c>
      <c r="K195" s="103">
        <v>1</v>
      </c>
      <c r="L195" s="103">
        <v>1</v>
      </c>
      <c r="M195" s="286">
        <v>1</v>
      </c>
      <c r="N195" s="109">
        <v>0</v>
      </c>
      <c r="O195" s="111">
        <v>0</v>
      </c>
      <c r="P195" s="278">
        <v>0</v>
      </c>
    </row>
    <row r="196" spans="1:16" ht="15.75">
      <c r="A196" s="710" t="s">
        <v>161</v>
      </c>
      <c r="B196" s="111" t="s">
        <v>712</v>
      </c>
      <c r="C196" s="281">
        <v>1</v>
      </c>
      <c r="D196" s="281">
        <v>1</v>
      </c>
      <c r="E196" s="111">
        <v>0</v>
      </c>
      <c r="F196" s="281">
        <v>1</v>
      </c>
      <c r="G196" s="281">
        <v>1</v>
      </c>
      <c r="H196" s="281">
        <v>1</v>
      </c>
      <c r="I196" s="281">
        <v>1</v>
      </c>
      <c r="J196" s="111">
        <v>0</v>
      </c>
      <c r="K196" s="111">
        <v>0</v>
      </c>
      <c r="L196" s="111">
        <v>0</v>
      </c>
      <c r="M196" s="109">
        <v>0</v>
      </c>
      <c r="N196" s="103">
        <v>1</v>
      </c>
      <c r="O196" s="111">
        <v>0</v>
      </c>
      <c r="P196" s="278">
        <v>0</v>
      </c>
    </row>
    <row r="197" spans="1:16" ht="15.75">
      <c r="A197" s="712"/>
      <c r="B197" s="111" t="s">
        <v>713</v>
      </c>
      <c r="C197" s="281">
        <v>1</v>
      </c>
      <c r="D197" s="281">
        <v>1</v>
      </c>
      <c r="E197" s="111">
        <v>0</v>
      </c>
      <c r="F197" s="111">
        <v>0</v>
      </c>
      <c r="G197" s="281">
        <v>1</v>
      </c>
      <c r="H197" s="281">
        <v>1</v>
      </c>
      <c r="I197" s="281">
        <v>1</v>
      </c>
      <c r="J197" s="111">
        <v>0</v>
      </c>
      <c r="K197" s="111">
        <v>0</v>
      </c>
      <c r="L197" s="111">
        <v>0</v>
      </c>
      <c r="M197" s="109">
        <v>0</v>
      </c>
      <c r="N197" s="103">
        <v>1</v>
      </c>
      <c r="O197" s="111">
        <v>0</v>
      </c>
      <c r="P197" s="278">
        <v>0</v>
      </c>
    </row>
    <row r="198" spans="1:16" ht="15.75">
      <c r="A198" s="712"/>
      <c r="B198" s="111" t="s">
        <v>547</v>
      </c>
      <c r="C198" s="285">
        <v>1</v>
      </c>
      <c r="D198" s="111">
        <v>0</v>
      </c>
      <c r="E198" s="111">
        <v>0</v>
      </c>
      <c r="F198" s="111">
        <v>0</v>
      </c>
      <c r="G198" s="111">
        <v>0</v>
      </c>
      <c r="H198" s="111">
        <v>0</v>
      </c>
      <c r="I198" s="111">
        <v>0</v>
      </c>
      <c r="J198" s="111">
        <v>0</v>
      </c>
      <c r="K198" s="111">
        <v>0</v>
      </c>
      <c r="L198" s="111">
        <v>0</v>
      </c>
      <c r="M198" s="103">
        <v>1</v>
      </c>
      <c r="N198" s="109">
        <v>0</v>
      </c>
      <c r="O198" s="111">
        <v>0</v>
      </c>
      <c r="P198" s="278">
        <v>0</v>
      </c>
    </row>
    <row r="199" spans="1:16" ht="15.75">
      <c r="A199" s="712"/>
      <c r="B199" s="111" t="s">
        <v>714</v>
      </c>
      <c r="C199" s="285">
        <v>1</v>
      </c>
      <c r="D199" s="111">
        <v>0</v>
      </c>
      <c r="E199" s="111">
        <v>0</v>
      </c>
      <c r="F199" s="111">
        <v>0</v>
      </c>
      <c r="G199" s="281">
        <v>1</v>
      </c>
      <c r="H199" s="281">
        <v>1</v>
      </c>
      <c r="I199" s="281">
        <v>1</v>
      </c>
      <c r="J199" s="111">
        <v>0</v>
      </c>
      <c r="K199" s="111">
        <v>0</v>
      </c>
      <c r="L199" s="111">
        <v>0</v>
      </c>
      <c r="M199" s="109">
        <v>0</v>
      </c>
      <c r="N199" s="109">
        <v>0</v>
      </c>
      <c r="O199" s="111">
        <v>0</v>
      </c>
      <c r="P199" s="278">
        <v>0</v>
      </c>
    </row>
    <row r="200" spans="1:16" ht="15.75">
      <c r="A200" s="711"/>
      <c r="B200" s="111" t="s">
        <v>715</v>
      </c>
      <c r="C200" s="285">
        <v>1</v>
      </c>
      <c r="D200" s="111">
        <v>0</v>
      </c>
      <c r="E200" s="111">
        <v>0</v>
      </c>
      <c r="F200" s="111">
        <v>0</v>
      </c>
      <c r="G200" s="281">
        <v>1</v>
      </c>
      <c r="H200" s="281">
        <v>1</v>
      </c>
      <c r="I200" s="281">
        <v>1</v>
      </c>
      <c r="J200" s="111">
        <v>0</v>
      </c>
      <c r="K200" s="111">
        <v>0</v>
      </c>
      <c r="L200" s="111">
        <v>0</v>
      </c>
      <c r="M200" s="109">
        <v>0</v>
      </c>
      <c r="N200" s="109">
        <v>0</v>
      </c>
      <c r="O200" s="111">
        <v>0</v>
      </c>
      <c r="P200" s="278">
        <v>0</v>
      </c>
    </row>
    <row r="201" spans="1:16" ht="15.75">
      <c r="A201" s="288" t="s">
        <v>162</v>
      </c>
      <c r="B201" s="111" t="s">
        <v>263</v>
      </c>
      <c r="C201" s="283">
        <v>1</v>
      </c>
      <c r="D201" s="281">
        <v>1</v>
      </c>
      <c r="E201" s="281">
        <v>1</v>
      </c>
      <c r="F201" s="281">
        <v>1</v>
      </c>
      <c r="G201" s="281">
        <v>1</v>
      </c>
      <c r="H201" s="281">
        <v>1</v>
      </c>
      <c r="I201" s="281">
        <v>1</v>
      </c>
      <c r="J201" s="281">
        <v>1</v>
      </c>
      <c r="K201" s="281">
        <v>1</v>
      </c>
      <c r="L201" s="281">
        <v>1</v>
      </c>
      <c r="M201" s="281">
        <v>1</v>
      </c>
      <c r="N201" s="103">
        <v>1</v>
      </c>
      <c r="O201" s="111">
        <v>0</v>
      </c>
      <c r="P201" s="278">
        <v>0</v>
      </c>
    </row>
    <row r="202" spans="1:16" ht="15.75">
      <c r="A202" s="710" t="s">
        <v>163</v>
      </c>
      <c r="B202" s="111" t="s">
        <v>716</v>
      </c>
      <c r="C202" s="281">
        <v>1</v>
      </c>
      <c r="D202" s="281">
        <v>1</v>
      </c>
      <c r="E202" s="281">
        <v>1</v>
      </c>
      <c r="F202" s="281">
        <v>1</v>
      </c>
      <c r="G202" s="111">
        <v>0</v>
      </c>
      <c r="H202" s="111">
        <v>0</v>
      </c>
      <c r="I202" s="111">
        <v>0</v>
      </c>
      <c r="J202" s="281">
        <v>1</v>
      </c>
      <c r="K202" s="281">
        <v>1</v>
      </c>
      <c r="L202" s="281">
        <v>1</v>
      </c>
      <c r="M202" s="281">
        <v>1</v>
      </c>
      <c r="N202" s="109">
        <v>0</v>
      </c>
      <c r="O202" s="111">
        <v>0</v>
      </c>
      <c r="P202" s="278">
        <v>0</v>
      </c>
    </row>
    <row r="203" spans="1:16" ht="15.75">
      <c r="A203" s="711"/>
      <c r="B203" s="111" t="s">
        <v>717</v>
      </c>
      <c r="C203" s="531">
        <v>1</v>
      </c>
      <c r="D203" s="531">
        <v>1</v>
      </c>
      <c r="E203" s="531">
        <v>1</v>
      </c>
      <c r="F203" s="531">
        <v>1</v>
      </c>
      <c r="G203" s="531">
        <v>1</v>
      </c>
      <c r="H203" s="531">
        <v>1</v>
      </c>
      <c r="I203" s="531">
        <v>1</v>
      </c>
      <c r="J203" s="531">
        <v>1</v>
      </c>
      <c r="K203" s="531">
        <v>1</v>
      </c>
      <c r="L203" s="531">
        <v>1</v>
      </c>
      <c r="M203" s="531">
        <v>1</v>
      </c>
      <c r="N203" s="327">
        <v>0</v>
      </c>
      <c r="O203" s="532">
        <v>0</v>
      </c>
      <c r="P203" s="533">
        <v>0</v>
      </c>
    </row>
    <row r="204" spans="1:16" ht="15.75">
      <c r="A204" s="710" t="s">
        <v>164</v>
      </c>
      <c r="B204" s="111" t="s">
        <v>940</v>
      </c>
      <c r="C204" s="537">
        <v>1</v>
      </c>
      <c r="D204" s="537">
        <v>1</v>
      </c>
      <c r="E204" s="537">
        <v>1</v>
      </c>
      <c r="F204" s="537">
        <v>1</v>
      </c>
      <c r="G204" s="537">
        <v>1</v>
      </c>
      <c r="H204" s="537">
        <v>1</v>
      </c>
      <c r="I204" s="537">
        <v>1</v>
      </c>
      <c r="J204" s="537">
        <v>1</v>
      </c>
      <c r="K204" s="537">
        <v>1</v>
      </c>
      <c r="L204" s="537">
        <v>1</v>
      </c>
      <c r="M204" s="537">
        <v>1</v>
      </c>
      <c r="N204" s="538">
        <v>1</v>
      </c>
      <c r="O204" s="532">
        <v>0</v>
      </c>
      <c r="P204" s="533">
        <v>0</v>
      </c>
    </row>
    <row r="205" spans="1:16" ht="15.75">
      <c r="A205" s="712"/>
      <c r="B205" s="111" t="s">
        <v>941</v>
      </c>
      <c r="C205" s="537">
        <v>1</v>
      </c>
      <c r="D205" s="537">
        <v>1</v>
      </c>
      <c r="E205" s="537">
        <v>1</v>
      </c>
      <c r="F205" s="537">
        <v>1</v>
      </c>
      <c r="G205" s="537">
        <v>1</v>
      </c>
      <c r="H205" s="537">
        <v>1</v>
      </c>
      <c r="I205" s="537">
        <v>1</v>
      </c>
      <c r="J205" s="537">
        <v>1</v>
      </c>
      <c r="K205" s="537">
        <v>1</v>
      </c>
      <c r="L205" s="537">
        <v>1</v>
      </c>
      <c r="M205" s="537">
        <v>1</v>
      </c>
      <c r="N205" s="538">
        <v>1</v>
      </c>
      <c r="O205" s="532">
        <v>0</v>
      </c>
      <c r="P205" s="533">
        <v>0</v>
      </c>
    </row>
    <row r="206" spans="1:16" ht="25.5">
      <c r="A206" s="712"/>
      <c r="B206" s="111" t="s">
        <v>942</v>
      </c>
      <c r="C206" s="536">
        <v>0</v>
      </c>
      <c r="D206" s="536">
        <v>0</v>
      </c>
      <c r="E206" s="536">
        <v>0</v>
      </c>
      <c r="F206" s="536">
        <v>0</v>
      </c>
      <c r="G206" s="536">
        <v>0</v>
      </c>
      <c r="H206" s="536">
        <v>0</v>
      </c>
      <c r="I206" s="536">
        <v>0</v>
      </c>
      <c r="J206" s="536">
        <v>0</v>
      </c>
      <c r="K206" s="536">
        <v>0</v>
      </c>
      <c r="L206" s="536">
        <v>0</v>
      </c>
      <c r="M206" s="536">
        <v>0</v>
      </c>
      <c r="N206" s="538">
        <v>1</v>
      </c>
      <c r="O206" s="532">
        <v>0</v>
      </c>
      <c r="P206" s="533">
        <v>0</v>
      </c>
    </row>
    <row r="207" spans="1:16" ht="15.75">
      <c r="A207" s="712"/>
      <c r="B207" s="111" t="s">
        <v>943</v>
      </c>
      <c r="C207" s="539">
        <v>1</v>
      </c>
      <c r="D207" s="539">
        <v>1</v>
      </c>
      <c r="E207" s="539">
        <v>1</v>
      </c>
      <c r="F207" s="539">
        <v>1</v>
      </c>
      <c r="G207" s="539">
        <v>1</v>
      </c>
      <c r="H207" s="539">
        <v>1</v>
      </c>
      <c r="I207" s="539">
        <v>1</v>
      </c>
      <c r="J207" s="539">
        <v>1</v>
      </c>
      <c r="K207" s="539">
        <v>1</v>
      </c>
      <c r="L207" s="539">
        <v>1</v>
      </c>
      <c r="M207" s="539">
        <v>1</v>
      </c>
      <c r="N207" s="538">
        <v>1</v>
      </c>
      <c r="O207" s="532">
        <v>0</v>
      </c>
      <c r="P207" s="533">
        <v>0</v>
      </c>
    </row>
    <row r="208" spans="1:16" ht="25.5">
      <c r="A208" s="712"/>
      <c r="B208" s="111" t="s">
        <v>944</v>
      </c>
      <c r="C208" s="539">
        <v>1</v>
      </c>
      <c r="D208" s="539">
        <v>1</v>
      </c>
      <c r="E208" s="539">
        <v>1</v>
      </c>
      <c r="F208" s="539">
        <v>1</v>
      </c>
      <c r="G208" s="539">
        <v>1</v>
      </c>
      <c r="H208" s="539">
        <v>1</v>
      </c>
      <c r="I208" s="539">
        <v>1</v>
      </c>
      <c r="J208" s="539">
        <v>1</v>
      </c>
      <c r="K208" s="539">
        <v>1</v>
      </c>
      <c r="L208" s="539">
        <v>1</v>
      </c>
      <c r="M208" s="539">
        <v>1</v>
      </c>
      <c r="N208" s="538">
        <v>1</v>
      </c>
      <c r="O208" s="532">
        <v>0</v>
      </c>
      <c r="P208" s="533">
        <v>0</v>
      </c>
    </row>
    <row r="209" spans="1:16" ht="44.25" customHeight="1">
      <c r="A209" s="712"/>
      <c r="B209" s="111" t="s">
        <v>945</v>
      </c>
      <c r="C209" s="536">
        <v>0</v>
      </c>
      <c r="D209" s="536">
        <v>0</v>
      </c>
      <c r="E209" s="536">
        <v>0</v>
      </c>
      <c r="F209" s="536">
        <v>0</v>
      </c>
      <c r="G209" s="536">
        <v>0</v>
      </c>
      <c r="H209" s="536">
        <v>0</v>
      </c>
      <c r="I209" s="536">
        <v>0</v>
      </c>
      <c r="J209" s="536">
        <v>0</v>
      </c>
      <c r="K209" s="536">
        <v>0</v>
      </c>
      <c r="L209" s="536">
        <v>0</v>
      </c>
      <c r="M209" s="536">
        <v>0</v>
      </c>
      <c r="N209" s="538">
        <v>1</v>
      </c>
      <c r="O209" s="532">
        <v>0</v>
      </c>
      <c r="P209" s="533">
        <v>0</v>
      </c>
    </row>
    <row r="210" spans="1:16" ht="15.75">
      <c r="A210" s="711"/>
      <c r="B210" s="111" t="s">
        <v>946</v>
      </c>
      <c r="C210" s="537">
        <v>1</v>
      </c>
      <c r="D210" s="537">
        <v>1</v>
      </c>
      <c r="E210" s="537">
        <v>1</v>
      </c>
      <c r="F210" s="537">
        <v>1</v>
      </c>
      <c r="G210" s="537">
        <v>1</v>
      </c>
      <c r="H210" s="537">
        <v>1</v>
      </c>
      <c r="I210" s="537">
        <v>1</v>
      </c>
      <c r="J210" s="537">
        <v>1</v>
      </c>
      <c r="K210" s="537">
        <v>1</v>
      </c>
      <c r="L210" s="537">
        <v>1</v>
      </c>
      <c r="M210" s="537">
        <v>1</v>
      </c>
      <c r="N210" s="538">
        <v>1</v>
      </c>
      <c r="O210" s="532">
        <v>0</v>
      </c>
      <c r="P210" s="533">
        <v>0</v>
      </c>
    </row>
    <row r="211" spans="1:16" ht="15.75">
      <c r="A211" s="713" t="s">
        <v>165</v>
      </c>
      <c r="B211" s="111" t="s">
        <v>718</v>
      </c>
      <c r="C211" s="291">
        <v>1</v>
      </c>
      <c r="D211" s="291">
        <v>1</v>
      </c>
      <c r="E211" s="291">
        <v>1</v>
      </c>
      <c r="F211" s="291">
        <v>1</v>
      </c>
      <c r="G211" s="291">
        <v>1</v>
      </c>
      <c r="H211" s="291">
        <v>1</v>
      </c>
      <c r="I211" s="291">
        <v>1</v>
      </c>
      <c r="J211" s="291">
        <v>1</v>
      </c>
      <c r="K211" s="290">
        <v>0</v>
      </c>
      <c r="L211" s="291">
        <v>1</v>
      </c>
      <c r="M211" s="291">
        <v>1</v>
      </c>
      <c r="N211" s="534">
        <v>0</v>
      </c>
      <c r="O211" s="290">
        <v>0</v>
      </c>
      <c r="P211" s="535">
        <v>0</v>
      </c>
    </row>
    <row r="212" spans="1:16" ht="15.75">
      <c r="A212" s="713"/>
      <c r="B212" s="111" t="s">
        <v>719</v>
      </c>
      <c r="C212" s="281">
        <v>1</v>
      </c>
      <c r="D212" s="281">
        <v>1</v>
      </c>
      <c r="E212" s="281">
        <v>1</v>
      </c>
      <c r="F212" s="281">
        <v>1</v>
      </c>
      <c r="G212" s="281">
        <v>1</v>
      </c>
      <c r="H212" s="281">
        <v>1</v>
      </c>
      <c r="I212" s="281">
        <v>1</v>
      </c>
      <c r="J212" s="281">
        <v>1</v>
      </c>
      <c r="K212" s="111">
        <v>0</v>
      </c>
      <c r="L212" s="281">
        <v>1</v>
      </c>
      <c r="M212" s="281">
        <v>1</v>
      </c>
      <c r="N212" s="109">
        <v>0</v>
      </c>
      <c r="O212" s="111">
        <v>0</v>
      </c>
      <c r="P212" s="278">
        <v>0</v>
      </c>
    </row>
    <row r="213" spans="1:16" ht="26.25" thickBot="1">
      <c r="A213" s="714"/>
      <c r="B213" s="280" t="s">
        <v>720</v>
      </c>
      <c r="C213" s="287">
        <v>1</v>
      </c>
      <c r="D213" s="280">
        <v>0</v>
      </c>
      <c r="E213" s="280">
        <v>0</v>
      </c>
      <c r="F213" s="280">
        <v>0</v>
      </c>
      <c r="G213" s="280">
        <v>0</v>
      </c>
      <c r="H213" s="280">
        <v>0</v>
      </c>
      <c r="I213" s="280">
        <v>0</v>
      </c>
      <c r="J213" s="280">
        <v>0</v>
      </c>
      <c r="K213" s="280">
        <v>0</v>
      </c>
      <c r="L213" s="287">
        <v>1</v>
      </c>
      <c r="M213" s="280">
        <v>0</v>
      </c>
      <c r="N213" s="267">
        <v>0</v>
      </c>
      <c r="O213" s="117">
        <v>0</v>
      </c>
      <c r="P213" s="279">
        <v>0</v>
      </c>
    </row>
  </sheetData>
  <sheetProtection/>
  <mergeCells count="47">
    <mergeCell ref="A27:A35"/>
    <mergeCell ref="A38:A47"/>
    <mergeCell ref="A48:A51"/>
    <mergeCell ref="A52:A57"/>
    <mergeCell ref="A58:A59"/>
    <mergeCell ref="A63:A64"/>
    <mergeCell ref="B3:B4"/>
    <mergeCell ref="C3:C4"/>
    <mergeCell ref="D3:P3"/>
    <mergeCell ref="B117:P117"/>
    <mergeCell ref="B62:P62"/>
    <mergeCell ref="B36:P36"/>
    <mergeCell ref="A104:A116"/>
    <mergeCell ref="A68:A72"/>
    <mergeCell ref="A1:P1"/>
    <mergeCell ref="A6:A13"/>
    <mergeCell ref="A16:A17"/>
    <mergeCell ref="A18:A25"/>
    <mergeCell ref="B26:P26"/>
    <mergeCell ref="B5:P5"/>
    <mergeCell ref="B14:P14"/>
    <mergeCell ref="A3:A4"/>
    <mergeCell ref="A119:A121"/>
    <mergeCell ref="A182:A184"/>
    <mergeCell ref="A185:A187"/>
    <mergeCell ref="A65:A66"/>
    <mergeCell ref="A155:A159"/>
    <mergeCell ref="A150:A153"/>
    <mergeCell ref="A143:A148"/>
    <mergeCell ref="A73:A85"/>
    <mergeCell ref="A86:A88"/>
    <mergeCell ref="A90:A102"/>
    <mergeCell ref="B125:P125"/>
    <mergeCell ref="A130:A131"/>
    <mergeCell ref="B139:P139"/>
    <mergeCell ref="A163:A164"/>
    <mergeCell ref="A160:A161"/>
    <mergeCell ref="A190:A192"/>
    <mergeCell ref="A166:A168"/>
    <mergeCell ref="A169:A174"/>
    <mergeCell ref="A175:A181"/>
    <mergeCell ref="A193:A194"/>
    <mergeCell ref="A196:A200"/>
    <mergeCell ref="A202:A203"/>
    <mergeCell ref="A211:A213"/>
    <mergeCell ref="B189:P189"/>
    <mergeCell ref="A204:A2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R1"/>
    </sheetView>
  </sheetViews>
  <sheetFormatPr defaultColWidth="9.00390625" defaultRowHeight="15.75"/>
  <cols>
    <col min="1" max="1" width="13.00390625" style="142" customWidth="1"/>
    <col min="2" max="2" width="21.75390625" style="142" customWidth="1"/>
    <col min="3" max="3" width="9.375" style="142" customWidth="1"/>
    <col min="4" max="4" width="8.375" style="142" customWidth="1"/>
    <col min="5" max="5" width="7.75390625" style="142" customWidth="1"/>
    <col min="6" max="6" width="7.25390625" style="142" customWidth="1"/>
    <col min="7" max="7" width="7.125" style="142" customWidth="1"/>
    <col min="8" max="8" width="8.125" style="142" customWidth="1"/>
    <col min="9" max="9" width="7.50390625" style="142" customWidth="1"/>
    <col min="10" max="10" width="7.625" style="142" customWidth="1"/>
    <col min="11" max="11" width="9.50390625" style="142" customWidth="1"/>
    <col min="12" max="12" width="8.375" style="142" customWidth="1"/>
    <col min="13" max="13" width="8.00390625" style="142" customWidth="1"/>
    <col min="14" max="14" width="8.25390625" style="142" customWidth="1"/>
    <col min="15" max="15" width="7.50390625" style="142" customWidth="1"/>
    <col min="16" max="16" width="8.125" style="142" customWidth="1"/>
    <col min="17" max="17" width="9.00390625" style="142" customWidth="1"/>
    <col min="18" max="16384" width="9.00390625" style="142" customWidth="1"/>
  </cols>
  <sheetData>
    <row r="1" spans="1:18" ht="19.5" customHeight="1">
      <c r="A1" s="748" t="s">
        <v>768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  <c r="Q1" s="748"/>
      <c r="R1" s="748"/>
    </row>
    <row r="2" spans="2:7" ht="16.5" thickBot="1">
      <c r="B2" s="301"/>
      <c r="C2" s="301"/>
      <c r="D2" s="301"/>
      <c r="E2" s="301"/>
      <c r="F2" s="301"/>
      <c r="G2" s="301"/>
    </row>
    <row r="3" spans="1:18" ht="63" customHeight="1">
      <c r="A3" s="744"/>
      <c r="B3" s="744"/>
      <c r="C3" s="747" t="s">
        <v>789</v>
      </c>
      <c r="D3" s="747"/>
      <c r="E3" s="747" t="s">
        <v>790</v>
      </c>
      <c r="F3" s="747"/>
      <c r="G3" s="747" t="s">
        <v>791</v>
      </c>
      <c r="H3" s="747"/>
      <c r="I3" s="747" t="s">
        <v>795</v>
      </c>
      <c r="J3" s="747"/>
      <c r="K3" s="747" t="s">
        <v>792</v>
      </c>
      <c r="L3" s="747"/>
      <c r="M3" s="747" t="s">
        <v>793</v>
      </c>
      <c r="N3" s="747"/>
      <c r="O3" s="747" t="s">
        <v>794</v>
      </c>
      <c r="P3" s="747"/>
      <c r="Q3" s="747" t="s">
        <v>818</v>
      </c>
      <c r="R3" s="747"/>
    </row>
    <row r="4" spans="1:18" ht="39.75" customHeight="1">
      <c r="A4" s="758" t="s">
        <v>769</v>
      </c>
      <c r="B4" s="758"/>
      <c r="C4" s="524">
        <v>5</v>
      </c>
      <c r="D4" s="523"/>
      <c r="E4" s="271">
        <v>3</v>
      </c>
      <c r="F4" s="516">
        <v>4</v>
      </c>
      <c r="G4" s="524">
        <v>10</v>
      </c>
      <c r="H4" s="523"/>
      <c r="I4" s="271">
        <v>5</v>
      </c>
      <c r="J4" s="516"/>
      <c r="K4" s="524">
        <v>2</v>
      </c>
      <c r="L4" s="523">
        <v>4</v>
      </c>
      <c r="M4" s="271">
        <v>11</v>
      </c>
      <c r="N4" s="516"/>
      <c r="O4" s="525"/>
      <c r="P4" s="516">
        <v>6</v>
      </c>
      <c r="Q4" s="271">
        <v>2</v>
      </c>
      <c r="R4" s="516">
        <v>6</v>
      </c>
    </row>
    <row r="5" spans="1:18" ht="28.5" customHeight="1">
      <c r="A5" s="758" t="s">
        <v>770</v>
      </c>
      <c r="B5" s="758"/>
      <c r="C5" s="741">
        <v>150.74</v>
      </c>
      <c r="D5" s="741"/>
      <c r="E5" s="740">
        <v>186.9</v>
      </c>
      <c r="F5" s="740"/>
      <c r="G5" s="742">
        <v>210.43</v>
      </c>
      <c r="H5" s="742"/>
      <c r="I5" s="740">
        <v>271.25</v>
      </c>
      <c r="J5" s="740"/>
      <c r="K5" s="741">
        <v>122</v>
      </c>
      <c r="L5" s="741"/>
      <c r="M5" s="753">
        <v>176.1</v>
      </c>
      <c r="N5" s="753"/>
      <c r="O5" s="740">
        <v>194.5</v>
      </c>
      <c r="P5" s="740"/>
      <c r="Q5" s="740">
        <v>175.39</v>
      </c>
      <c r="R5" s="740"/>
    </row>
    <row r="6" spans="1:18" ht="35.25" customHeight="1">
      <c r="A6" s="758" t="s">
        <v>771</v>
      </c>
      <c r="B6" s="758"/>
      <c r="C6" s="741">
        <v>86.56</v>
      </c>
      <c r="D6" s="741"/>
      <c r="E6" s="740">
        <v>58.72</v>
      </c>
      <c r="F6" s="740"/>
      <c r="G6" s="742">
        <v>78.81</v>
      </c>
      <c r="H6" s="742"/>
      <c r="I6" s="740">
        <v>81.87</v>
      </c>
      <c r="J6" s="740"/>
      <c r="K6" s="741">
        <v>58</v>
      </c>
      <c r="L6" s="741"/>
      <c r="M6" s="740">
        <v>77.07</v>
      </c>
      <c r="N6" s="740"/>
      <c r="O6" s="740">
        <v>94.7</v>
      </c>
      <c r="P6" s="740"/>
      <c r="Q6" s="740">
        <v>59.74</v>
      </c>
      <c r="R6" s="740"/>
    </row>
    <row r="7" spans="1:18" ht="55.5" customHeight="1">
      <c r="A7" s="758" t="s">
        <v>772</v>
      </c>
      <c r="B7" s="758"/>
      <c r="C7" s="741">
        <v>12.27</v>
      </c>
      <c r="D7" s="741"/>
      <c r="E7" s="740">
        <v>10.45</v>
      </c>
      <c r="F7" s="740"/>
      <c r="G7" s="742">
        <v>9.81</v>
      </c>
      <c r="H7" s="742"/>
      <c r="I7" s="740">
        <v>18.56</v>
      </c>
      <c r="J7" s="740"/>
      <c r="K7" s="741">
        <v>8.8</v>
      </c>
      <c r="L7" s="741"/>
      <c r="M7" s="740">
        <v>10.62</v>
      </c>
      <c r="N7" s="740"/>
      <c r="O7" s="740">
        <v>18.66</v>
      </c>
      <c r="P7" s="740"/>
      <c r="Q7" s="740">
        <v>17.11</v>
      </c>
      <c r="R7" s="740"/>
    </row>
    <row r="8" spans="1:18" ht="64.5" customHeight="1">
      <c r="A8" s="758" t="s">
        <v>773</v>
      </c>
      <c r="B8" s="520" t="s">
        <v>774</v>
      </c>
      <c r="C8" s="741">
        <v>10.62</v>
      </c>
      <c r="D8" s="741"/>
      <c r="E8" s="740">
        <v>10.92</v>
      </c>
      <c r="F8" s="740"/>
      <c r="G8" s="742">
        <v>11.14</v>
      </c>
      <c r="H8" s="742"/>
      <c r="I8" s="740">
        <v>15.78</v>
      </c>
      <c r="J8" s="740"/>
      <c r="K8" s="741">
        <v>10.85</v>
      </c>
      <c r="L8" s="741"/>
      <c r="M8" s="740">
        <v>11.19</v>
      </c>
      <c r="N8" s="740"/>
      <c r="O8" s="740">
        <v>10.34</v>
      </c>
      <c r="P8" s="740"/>
      <c r="Q8" s="740">
        <v>10.3</v>
      </c>
      <c r="R8" s="740"/>
    </row>
    <row r="9" spans="1:18" ht="68.25" customHeight="1">
      <c r="A9" s="758"/>
      <c r="B9" s="520" t="s">
        <v>775</v>
      </c>
      <c r="C9" s="741">
        <v>10.1</v>
      </c>
      <c r="D9" s="741"/>
      <c r="E9" s="740">
        <v>10</v>
      </c>
      <c r="F9" s="740"/>
      <c r="G9" s="742">
        <v>14.47</v>
      </c>
      <c r="H9" s="742"/>
      <c r="I9" s="740">
        <v>21.35</v>
      </c>
      <c r="J9" s="740"/>
      <c r="K9" s="741">
        <v>9.6</v>
      </c>
      <c r="L9" s="741"/>
      <c r="M9" s="740">
        <v>12.59</v>
      </c>
      <c r="N9" s="740"/>
      <c r="O9" s="740">
        <v>10.14</v>
      </c>
      <c r="P9" s="740"/>
      <c r="Q9" s="740">
        <v>13.5</v>
      </c>
      <c r="R9" s="740"/>
    </row>
    <row r="10" spans="1:18" ht="48" customHeight="1">
      <c r="A10" s="761" t="s">
        <v>776</v>
      </c>
      <c r="B10" s="761"/>
      <c r="C10" s="745">
        <v>5.97</v>
      </c>
      <c r="D10" s="745"/>
      <c r="E10" s="740">
        <v>4.21</v>
      </c>
      <c r="F10" s="740"/>
      <c r="G10" s="743">
        <v>5.64</v>
      </c>
      <c r="H10" s="743"/>
      <c r="I10" s="740">
        <v>7.53</v>
      </c>
      <c r="J10" s="740"/>
      <c r="K10" s="745" t="s">
        <v>158</v>
      </c>
      <c r="L10" s="745"/>
      <c r="M10" s="740">
        <v>5.4</v>
      </c>
      <c r="N10" s="740"/>
      <c r="O10" s="740">
        <v>6.67</v>
      </c>
      <c r="P10" s="740"/>
      <c r="Q10" s="740">
        <v>5.06</v>
      </c>
      <c r="R10" s="740"/>
    </row>
    <row r="11" spans="1:18" ht="67.5" customHeight="1">
      <c r="A11" s="761" t="s">
        <v>773</v>
      </c>
      <c r="B11" s="521" t="s">
        <v>777</v>
      </c>
      <c r="C11" s="745">
        <v>7.21</v>
      </c>
      <c r="D11" s="745"/>
      <c r="E11" s="740">
        <v>4.54</v>
      </c>
      <c r="F11" s="740"/>
      <c r="G11" s="743">
        <v>3.05</v>
      </c>
      <c r="H11" s="743"/>
      <c r="I11" s="762">
        <v>6.4</v>
      </c>
      <c r="J11" s="762"/>
      <c r="K11" s="745">
        <v>8.1</v>
      </c>
      <c r="L11" s="745"/>
      <c r="M11" s="740">
        <v>5.4</v>
      </c>
      <c r="N11" s="740"/>
      <c r="O11" s="740">
        <v>5.4</v>
      </c>
      <c r="P11" s="740"/>
      <c r="Q11" s="740">
        <v>5.54</v>
      </c>
      <c r="R11" s="740"/>
    </row>
    <row r="12" spans="1:18" ht="64.5" customHeight="1">
      <c r="A12" s="761"/>
      <c r="B12" s="521" t="s">
        <v>778</v>
      </c>
      <c r="C12" s="745">
        <v>5.79</v>
      </c>
      <c r="D12" s="745"/>
      <c r="E12" s="740">
        <v>3.93</v>
      </c>
      <c r="F12" s="740"/>
      <c r="G12" s="743">
        <v>4.27</v>
      </c>
      <c r="H12" s="743"/>
      <c r="I12" s="740">
        <v>8.65</v>
      </c>
      <c r="J12" s="740"/>
      <c r="K12" s="745">
        <v>6.56</v>
      </c>
      <c r="L12" s="745"/>
      <c r="M12" s="740">
        <v>5.4</v>
      </c>
      <c r="N12" s="740"/>
      <c r="O12" s="740">
        <v>5.15</v>
      </c>
      <c r="P12" s="740"/>
      <c r="Q12" s="740">
        <v>5.93</v>
      </c>
      <c r="R12" s="740"/>
    </row>
    <row r="13" spans="1:18" ht="78.75">
      <c r="A13" s="759" t="s">
        <v>780</v>
      </c>
      <c r="B13" s="522" t="s">
        <v>787</v>
      </c>
      <c r="C13" s="745">
        <v>0.85</v>
      </c>
      <c r="D13" s="745"/>
      <c r="E13" s="755">
        <v>0.48</v>
      </c>
      <c r="F13" s="755"/>
      <c r="G13" s="745" t="s">
        <v>796</v>
      </c>
      <c r="H13" s="745"/>
      <c r="I13" s="740">
        <v>0.45</v>
      </c>
      <c r="J13" s="740"/>
      <c r="K13" s="745" t="s">
        <v>808</v>
      </c>
      <c r="L13" s="745"/>
      <c r="M13" s="740" t="s">
        <v>819</v>
      </c>
      <c r="N13" s="740"/>
      <c r="O13" s="740" t="s">
        <v>820</v>
      </c>
      <c r="P13" s="740"/>
      <c r="Q13" s="740" t="s">
        <v>828</v>
      </c>
      <c r="R13" s="740"/>
    </row>
    <row r="14" spans="1:18" ht="63.75" customHeight="1">
      <c r="A14" s="759"/>
      <c r="B14" s="522" t="s">
        <v>788</v>
      </c>
      <c r="C14" s="745">
        <v>0.11</v>
      </c>
      <c r="D14" s="745"/>
      <c r="E14" s="755">
        <v>0.17</v>
      </c>
      <c r="F14" s="755"/>
      <c r="G14" s="745" t="s">
        <v>797</v>
      </c>
      <c r="H14" s="745"/>
      <c r="I14" s="740">
        <v>0.2</v>
      </c>
      <c r="J14" s="740"/>
      <c r="K14" s="745" t="s">
        <v>809</v>
      </c>
      <c r="L14" s="745"/>
      <c r="M14" s="740">
        <v>0.35</v>
      </c>
      <c r="N14" s="740"/>
      <c r="O14" s="740" t="s">
        <v>821</v>
      </c>
      <c r="P14" s="740"/>
      <c r="Q14" s="740" t="s">
        <v>829</v>
      </c>
      <c r="R14" s="740"/>
    </row>
    <row r="15" spans="1:18" ht="69" customHeight="1">
      <c r="A15" s="759"/>
      <c r="B15" s="522" t="s">
        <v>804</v>
      </c>
      <c r="C15" s="745">
        <v>0.09</v>
      </c>
      <c r="D15" s="745"/>
      <c r="E15" s="755" t="s">
        <v>846</v>
      </c>
      <c r="F15" s="755"/>
      <c r="G15" s="745" t="s">
        <v>798</v>
      </c>
      <c r="H15" s="745"/>
      <c r="I15" s="740" t="s">
        <v>223</v>
      </c>
      <c r="J15" s="740"/>
      <c r="K15" s="745" t="s">
        <v>810</v>
      </c>
      <c r="L15" s="745"/>
      <c r="M15" s="740">
        <v>0.14</v>
      </c>
      <c r="N15" s="740"/>
      <c r="O15" s="740" t="s">
        <v>821</v>
      </c>
      <c r="P15" s="740"/>
      <c r="Q15" s="740" t="s">
        <v>830</v>
      </c>
      <c r="R15" s="740"/>
    </row>
    <row r="16" spans="1:18" ht="68.25" customHeight="1">
      <c r="A16" s="759"/>
      <c r="B16" s="522" t="s">
        <v>805</v>
      </c>
      <c r="C16" s="745">
        <v>0.12</v>
      </c>
      <c r="D16" s="745"/>
      <c r="E16" s="755" t="s">
        <v>846</v>
      </c>
      <c r="F16" s="755"/>
      <c r="G16" s="745" t="s">
        <v>799</v>
      </c>
      <c r="H16" s="745"/>
      <c r="I16" s="740" t="s">
        <v>223</v>
      </c>
      <c r="J16" s="740"/>
      <c r="K16" s="745" t="s">
        <v>811</v>
      </c>
      <c r="L16" s="745"/>
      <c r="M16" s="740">
        <v>0.17</v>
      </c>
      <c r="N16" s="740"/>
      <c r="O16" s="740" t="s">
        <v>822</v>
      </c>
      <c r="P16" s="740"/>
      <c r="Q16" s="740" t="s">
        <v>830</v>
      </c>
      <c r="R16" s="740"/>
    </row>
    <row r="17" spans="1:18" ht="50.25" customHeight="1">
      <c r="A17" s="758" t="s">
        <v>812</v>
      </c>
      <c r="B17" s="758"/>
      <c r="C17" s="749" t="s">
        <v>781</v>
      </c>
      <c r="D17" s="749"/>
      <c r="E17" s="749"/>
      <c r="F17" s="749"/>
      <c r="G17" s="749"/>
      <c r="H17" s="749"/>
      <c r="I17" s="749"/>
      <c r="J17" s="749"/>
      <c r="K17" s="749"/>
      <c r="L17" s="749"/>
      <c r="M17" s="749"/>
      <c r="N17" s="749"/>
      <c r="O17" s="749"/>
      <c r="P17" s="749"/>
      <c r="Q17" s="749"/>
      <c r="R17" s="749"/>
    </row>
    <row r="18" spans="1:18" ht="20.25" customHeight="1">
      <c r="A18" s="758" t="s">
        <v>782</v>
      </c>
      <c r="B18" s="758"/>
      <c r="C18" s="741" t="s">
        <v>806</v>
      </c>
      <c r="D18" s="741"/>
      <c r="E18" s="740" t="s">
        <v>923</v>
      </c>
      <c r="F18" s="740"/>
      <c r="G18" s="741" t="s">
        <v>800</v>
      </c>
      <c r="H18" s="741"/>
      <c r="I18" s="740">
        <v>48.2</v>
      </c>
      <c r="J18" s="740"/>
      <c r="K18" s="741" t="s">
        <v>813</v>
      </c>
      <c r="L18" s="741"/>
      <c r="M18" s="740" t="s">
        <v>834</v>
      </c>
      <c r="N18" s="740"/>
      <c r="O18" s="740" t="s">
        <v>823</v>
      </c>
      <c r="P18" s="740"/>
      <c r="Q18" s="740" t="s">
        <v>831</v>
      </c>
      <c r="R18" s="740"/>
    </row>
    <row r="19" spans="1:18" ht="24.75" customHeight="1">
      <c r="A19" s="758" t="s">
        <v>783</v>
      </c>
      <c r="B19" s="758"/>
      <c r="C19" s="741" t="s">
        <v>807</v>
      </c>
      <c r="D19" s="741"/>
      <c r="E19" s="740" t="s">
        <v>924</v>
      </c>
      <c r="F19" s="740"/>
      <c r="G19" s="741">
        <v>0</v>
      </c>
      <c r="H19" s="741"/>
      <c r="I19" s="740">
        <v>0.3</v>
      </c>
      <c r="J19" s="740"/>
      <c r="K19" s="741" t="s">
        <v>814</v>
      </c>
      <c r="L19" s="741"/>
      <c r="M19" s="740">
        <v>0</v>
      </c>
      <c r="N19" s="740"/>
      <c r="O19" s="740" t="s">
        <v>824</v>
      </c>
      <c r="P19" s="740"/>
      <c r="Q19" s="740">
        <v>15.9</v>
      </c>
      <c r="R19" s="740"/>
    </row>
    <row r="20" spans="1:18" ht="15.75">
      <c r="A20" s="758" t="s">
        <v>784</v>
      </c>
      <c r="B20" s="758"/>
      <c r="C20" s="760" t="s">
        <v>841</v>
      </c>
      <c r="D20" s="760"/>
      <c r="E20" s="740" t="s">
        <v>925</v>
      </c>
      <c r="F20" s="740"/>
      <c r="G20" s="741" t="s">
        <v>801</v>
      </c>
      <c r="H20" s="741"/>
      <c r="I20" s="740">
        <v>12.1</v>
      </c>
      <c r="J20" s="740"/>
      <c r="K20" s="741" t="s">
        <v>815</v>
      </c>
      <c r="L20" s="741"/>
      <c r="M20" s="740" t="s">
        <v>835</v>
      </c>
      <c r="N20" s="740"/>
      <c r="O20" s="740" t="s">
        <v>825</v>
      </c>
      <c r="P20" s="740"/>
      <c r="Q20" s="740" t="s">
        <v>832</v>
      </c>
      <c r="R20" s="740"/>
    </row>
    <row r="21" spans="1:18" ht="51" customHeight="1">
      <c r="A21" s="758" t="s">
        <v>785</v>
      </c>
      <c r="B21" s="758"/>
      <c r="C21" s="760" t="s">
        <v>842</v>
      </c>
      <c r="D21" s="760"/>
      <c r="E21" s="750" t="s">
        <v>926</v>
      </c>
      <c r="F21" s="750"/>
      <c r="G21" s="741" t="s">
        <v>802</v>
      </c>
      <c r="H21" s="741"/>
      <c r="I21" s="740">
        <v>7.2</v>
      </c>
      <c r="J21" s="740"/>
      <c r="K21" s="741" t="s">
        <v>816</v>
      </c>
      <c r="L21" s="741"/>
      <c r="M21" s="740" t="s">
        <v>836</v>
      </c>
      <c r="N21" s="740"/>
      <c r="O21" s="751" t="s">
        <v>845</v>
      </c>
      <c r="P21" s="751"/>
      <c r="Q21" s="740" t="s">
        <v>833</v>
      </c>
      <c r="R21" s="740"/>
    </row>
    <row r="22" spans="1:18" ht="15.75">
      <c r="A22" s="758" t="s">
        <v>786</v>
      </c>
      <c r="B22" s="758"/>
      <c r="C22" s="760" t="s">
        <v>843</v>
      </c>
      <c r="D22" s="760"/>
      <c r="E22" s="740" t="s">
        <v>927</v>
      </c>
      <c r="F22" s="740"/>
      <c r="G22" s="741" t="s">
        <v>847</v>
      </c>
      <c r="H22" s="741"/>
      <c r="I22" s="740">
        <v>25.9</v>
      </c>
      <c r="J22" s="740"/>
      <c r="K22" s="741" t="s">
        <v>817</v>
      </c>
      <c r="L22" s="741"/>
      <c r="M22" s="740" t="s">
        <v>837</v>
      </c>
      <c r="N22" s="740"/>
      <c r="O22" s="740" t="s">
        <v>826</v>
      </c>
      <c r="P22" s="740"/>
      <c r="Q22" s="750" t="s">
        <v>839</v>
      </c>
      <c r="R22" s="750"/>
    </row>
    <row r="23" spans="1:18" ht="16.5" thickBot="1">
      <c r="A23" s="756" t="s">
        <v>779</v>
      </c>
      <c r="B23" s="756"/>
      <c r="C23" s="757" t="s">
        <v>844</v>
      </c>
      <c r="D23" s="757"/>
      <c r="E23" s="746">
        <v>4.9</v>
      </c>
      <c r="F23" s="746"/>
      <c r="G23" s="754" t="s">
        <v>803</v>
      </c>
      <c r="H23" s="754"/>
      <c r="I23" s="746">
        <v>6.3</v>
      </c>
      <c r="J23" s="746"/>
      <c r="K23" s="754" t="s">
        <v>816</v>
      </c>
      <c r="L23" s="754"/>
      <c r="M23" s="746" t="s">
        <v>838</v>
      </c>
      <c r="N23" s="746"/>
      <c r="O23" s="746" t="s">
        <v>827</v>
      </c>
      <c r="P23" s="746"/>
      <c r="Q23" s="752" t="s">
        <v>840</v>
      </c>
      <c r="R23" s="752"/>
    </row>
  </sheetData>
  <sheetProtection/>
  <mergeCells count="170">
    <mergeCell ref="I20:J20"/>
    <mergeCell ref="I15:J15"/>
    <mergeCell ref="I16:J16"/>
    <mergeCell ref="I3:J3"/>
    <mergeCell ref="I5:J5"/>
    <mergeCell ref="I6:J6"/>
    <mergeCell ref="I7:J7"/>
    <mergeCell ref="I8:J8"/>
    <mergeCell ref="I9:J9"/>
    <mergeCell ref="I11:J11"/>
    <mergeCell ref="C12:D12"/>
    <mergeCell ref="A4:B4"/>
    <mergeCell ref="A5:B5"/>
    <mergeCell ref="C5:D5"/>
    <mergeCell ref="A6:B6"/>
    <mergeCell ref="C6:D6"/>
    <mergeCell ref="A7:B7"/>
    <mergeCell ref="C7:D7"/>
    <mergeCell ref="C14:D14"/>
    <mergeCell ref="C15:D15"/>
    <mergeCell ref="C16:D16"/>
    <mergeCell ref="A8:A9"/>
    <mergeCell ref="C8:D8"/>
    <mergeCell ref="C9:D9"/>
    <mergeCell ref="A10:B10"/>
    <mergeCell ref="C10:D10"/>
    <mergeCell ref="A11:A12"/>
    <mergeCell ref="C11:D11"/>
    <mergeCell ref="O23:P23"/>
    <mergeCell ref="A20:B20"/>
    <mergeCell ref="C20:D20"/>
    <mergeCell ref="A21:B21"/>
    <mergeCell ref="C21:D21"/>
    <mergeCell ref="A22:B22"/>
    <mergeCell ref="C22:D22"/>
    <mergeCell ref="I21:J21"/>
    <mergeCell ref="I22:J22"/>
    <mergeCell ref="I23:J23"/>
    <mergeCell ref="A23:B23"/>
    <mergeCell ref="C23:D23"/>
    <mergeCell ref="C3:D3"/>
    <mergeCell ref="M22:N22"/>
    <mergeCell ref="A17:B17"/>
    <mergeCell ref="A18:B18"/>
    <mergeCell ref="C18:D18"/>
    <mergeCell ref="A19:B19"/>
    <mergeCell ref="C19:D19"/>
    <mergeCell ref="A13:A16"/>
    <mergeCell ref="M9:N9"/>
    <mergeCell ref="M10:N10"/>
    <mergeCell ref="M11:N11"/>
    <mergeCell ref="M12:N12"/>
    <mergeCell ref="G13:H13"/>
    <mergeCell ref="G14:H14"/>
    <mergeCell ref="M13:N13"/>
    <mergeCell ref="M14:N14"/>
    <mergeCell ref="I12:J12"/>
    <mergeCell ref="I13:J13"/>
    <mergeCell ref="G3:H3"/>
    <mergeCell ref="K5:L5"/>
    <mergeCell ref="K6:L6"/>
    <mergeCell ref="K7:L7"/>
    <mergeCell ref="K8:L8"/>
    <mergeCell ref="K9:L9"/>
    <mergeCell ref="G5:H5"/>
    <mergeCell ref="G6:H6"/>
    <mergeCell ref="G7:H7"/>
    <mergeCell ref="G8:H8"/>
    <mergeCell ref="E23:F23"/>
    <mergeCell ref="G20:H20"/>
    <mergeCell ref="G21:H21"/>
    <mergeCell ref="G22:H22"/>
    <mergeCell ref="G23:H23"/>
    <mergeCell ref="E20:F20"/>
    <mergeCell ref="K10:L10"/>
    <mergeCell ref="K11:L11"/>
    <mergeCell ref="K12:L12"/>
    <mergeCell ref="G16:H16"/>
    <mergeCell ref="G11:H11"/>
    <mergeCell ref="G12:H12"/>
    <mergeCell ref="K15:L15"/>
    <mergeCell ref="K13:L13"/>
    <mergeCell ref="K22:L22"/>
    <mergeCell ref="E14:F14"/>
    <mergeCell ref="E15:F15"/>
    <mergeCell ref="E16:F16"/>
    <mergeCell ref="K14:L14"/>
    <mergeCell ref="G18:H18"/>
    <mergeCell ref="G19:H19"/>
    <mergeCell ref="G15:H15"/>
    <mergeCell ref="E21:F21"/>
    <mergeCell ref="E22:F22"/>
    <mergeCell ref="K23:L23"/>
    <mergeCell ref="K16:L16"/>
    <mergeCell ref="E3:F3"/>
    <mergeCell ref="E5:F5"/>
    <mergeCell ref="E6:F6"/>
    <mergeCell ref="E7:F7"/>
    <mergeCell ref="E8:F8"/>
    <mergeCell ref="E9:F9"/>
    <mergeCell ref="E10:F10"/>
    <mergeCell ref="E13:F13"/>
    <mergeCell ref="O8:P8"/>
    <mergeCell ref="Q23:R23"/>
    <mergeCell ref="K3:L3"/>
    <mergeCell ref="M3:N3"/>
    <mergeCell ref="M5:N5"/>
    <mergeCell ref="M6:N6"/>
    <mergeCell ref="M7:N7"/>
    <mergeCell ref="M8:N8"/>
    <mergeCell ref="K18:L18"/>
    <mergeCell ref="K19:L19"/>
    <mergeCell ref="Q22:R22"/>
    <mergeCell ref="O18:P18"/>
    <mergeCell ref="O19:P19"/>
    <mergeCell ref="O20:P20"/>
    <mergeCell ref="O21:P21"/>
    <mergeCell ref="O22:P22"/>
    <mergeCell ref="Q20:R20"/>
    <mergeCell ref="Q19:R19"/>
    <mergeCell ref="Q16:R16"/>
    <mergeCell ref="O13:P13"/>
    <mergeCell ref="O14:P14"/>
    <mergeCell ref="C17:R17"/>
    <mergeCell ref="Q18:R18"/>
    <mergeCell ref="Q21:R21"/>
    <mergeCell ref="E18:F18"/>
    <mergeCell ref="E19:F19"/>
    <mergeCell ref="I14:J14"/>
    <mergeCell ref="I18:J18"/>
    <mergeCell ref="Q9:R9"/>
    <mergeCell ref="Q10:R10"/>
    <mergeCell ref="Q11:R11"/>
    <mergeCell ref="O15:P15"/>
    <mergeCell ref="O16:P16"/>
    <mergeCell ref="Q12:R12"/>
    <mergeCell ref="Q13:R13"/>
    <mergeCell ref="O9:P9"/>
    <mergeCell ref="O10:P10"/>
    <mergeCell ref="O11:P11"/>
    <mergeCell ref="Q14:R14"/>
    <mergeCell ref="Q15:R15"/>
    <mergeCell ref="M23:N23"/>
    <mergeCell ref="Q3:R3"/>
    <mergeCell ref="Q5:R5"/>
    <mergeCell ref="A1:R1"/>
    <mergeCell ref="Q6:R6"/>
    <mergeCell ref="Q7:R7"/>
    <mergeCell ref="Q8:R8"/>
    <mergeCell ref="O3:P3"/>
    <mergeCell ref="O5:P5"/>
    <mergeCell ref="O6:P6"/>
    <mergeCell ref="A3:B3"/>
    <mergeCell ref="M15:N15"/>
    <mergeCell ref="M18:N18"/>
    <mergeCell ref="M19:N19"/>
    <mergeCell ref="M16:N16"/>
    <mergeCell ref="C13:D13"/>
    <mergeCell ref="O7:P7"/>
    <mergeCell ref="O12:P12"/>
    <mergeCell ref="M20:N20"/>
    <mergeCell ref="M21:N21"/>
    <mergeCell ref="K21:L21"/>
    <mergeCell ref="E11:F11"/>
    <mergeCell ref="E12:F12"/>
    <mergeCell ref="G9:H9"/>
    <mergeCell ref="K20:L20"/>
    <mergeCell ref="I19:J19"/>
    <mergeCell ref="G10:H10"/>
    <mergeCell ref="I10:J10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Gintare Kuisyte</dc:creator>
  <cp:keywords/>
  <dc:description/>
  <cp:lastModifiedBy>Kamilė Sabaliauskaitė</cp:lastModifiedBy>
  <cp:lastPrinted>2014-04-22T11:26:43Z</cp:lastPrinted>
  <dcterms:created xsi:type="dcterms:W3CDTF">2007-09-19T12:42:46Z</dcterms:created>
  <dcterms:modified xsi:type="dcterms:W3CDTF">2015-06-26T10:40:31Z</dcterms:modified>
  <cp:category/>
  <cp:version/>
  <cp:contentType/>
  <cp:contentStatus/>
  <cp:revision>136</cp:revision>
</cp:coreProperties>
</file>